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Положение, Рейтинг 2020\РЕЙТИНГ\24-25г.г\"/>
    </mc:Choice>
  </mc:AlternateContent>
  <bookViews>
    <workbookView xWindow="0" yWindow="0" windowWidth="21570" windowHeight="7755" tabRatio="688" activeTab="9"/>
  </bookViews>
  <sheets>
    <sheet name="Лист с подписью" sheetId="13" r:id="rId1"/>
    <sheet name="КР.Ж" sheetId="18" r:id="rId2"/>
    <sheet name="Общ. Ж" sheetId="26" r:id="rId3"/>
    <sheet name="Ю-ки" sheetId="23" r:id="rId4"/>
    <sheet name="Дев" sheetId="25" r:id="rId5"/>
    <sheet name="КР.М" sheetId="19" r:id="rId6"/>
    <sheet name="Общ. М" sheetId="27" r:id="rId7"/>
    <sheet name="Ю-ры" sheetId="28" r:id="rId8"/>
    <sheet name="Ю-ши" sheetId="24" r:id="rId9"/>
    <sheet name="Регионы" sheetId="30" r:id="rId10"/>
  </sheets>
  <definedNames>
    <definedName name="_xlnm._FilterDatabase" localSheetId="5" hidden="1">КР.М!$A$2:$M$2</definedName>
    <definedName name="_xlnm._FilterDatabase" localSheetId="9" hidden="1">Регионы!$A$1:$J$1</definedName>
    <definedName name="Print_Area_1">#REF!</definedName>
    <definedName name="_xlnm.Print_Area" localSheetId="4">Дев!$A$1:$J$28</definedName>
    <definedName name="_xlnm.Print_Area" localSheetId="1">КР.Ж!$A$1:$M$20</definedName>
    <definedName name="_xlnm.Print_Area" localSheetId="5">КР.М!$A$1:$M$43</definedName>
    <definedName name="_xlnm.Print_Area" localSheetId="0">'Лист с подписью'!$A$1:$K$59</definedName>
    <definedName name="_xlnm.Print_Area" localSheetId="2">'Общ. Ж'!$A$1:$H$21</definedName>
    <definedName name="_xlnm.Print_Area" localSheetId="6">'Общ. М'!$A$1:$K$45</definedName>
    <definedName name="_xlnm.Print_Area" localSheetId="9">Регионы!$A$1:$J$13</definedName>
    <definedName name="_xlnm.Print_Area" localSheetId="3">'Ю-ки'!$A$1:$I$18</definedName>
    <definedName name="_xlnm.Print_Area" localSheetId="7">'Ю-ры'!$A$1:$M$35</definedName>
    <definedName name="_xlnm.Print_Area" localSheetId="8">'Ю-ши'!$A$1:$O$27</definedName>
  </definedNames>
  <calcPr calcId="162913"/>
</workbook>
</file>

<file path=xl/calcChain.xml><?xml version="1.0" encoding="utf-8"?>
<calcChain xmlns="http://schemas.openxmlformats.org/spreadsheetml/2006/main">
  <c r="L37" i="19" l="1"/>
  <c r="I9" i="30" l="1"/>
  <c r="I6" i="30"/>
  <c r="I7" i="30"/>
  <c r="I10" i="30"/>
  <c r="I11" i="30"/>
  <c r="I12" i="30"/>
  <c r="I8" i="30"/>
  <c r="I13" i="30"/>
  <c r="I3" i="30"/>
  <c r="I5" i="30"/>
  <c r="I4" i="30"/>
  <c r="I14" i="30"/>
  <c r="I15" i="30"/>
  <c r="I16" i="30"/>
  <c r="I17" i="30"/>
  <c r="I18" i="30"/>
  <c r="I19" i="30"/>
  <c r="I2" i="30"/>
  <c r="J2" i="30" l="1"/>
  <c r="J7" i="30"/>
  <c r="J11" i="30"/>
  <c r="J19" i="30"/>
  <c r="J6" i="30"/>
  <c r="J4" i="30"/>
  <c r="J16" i="30"/>
  <c r="J10" i="30"/>
  <c r="J9" i="30"/>
  <c r="J13" i="30"/>
  <c r="J8" i="30"/>
  <c r="J5" i="30"/>
  <c r="J17" i="30"/>
  <c r="J12" i="30"/>
  <c r="J15" i="30"/>
  <c r="J3" i="30"/>
  <c r="J14" i="30"/>
  <c r="J18" i="30"/>
  <c r="N57" i="24"/>
  <c r="N56" i="24"/>
  <c r="N55" i="24"/>
  <c r="N54" i="24"/>
  <c r="N53" i="24"/>
  <c r="N52" i="24"/>
  <c r="N51" i="24"/>
  <c r="N50" i="24"/>
  <c r="N49" i="24"/>
  <c r="N48" i="24"/>
  <c r="N47" i="24"/>
  <c r="N46" i="24"/>
  <c r="N45" i="24"/>
  <c r="N44" i="24"/>
  <c r="N43" i="24"/>
  <c r="N42" i="24"/>
  <c r="N41" i="24"/>
  <c r="N40" i="24"/>
  <c r="N39" i="24"/>
  <c r="N38" i="24"/>
  <c r="N37" i="24"/>
  <c r="N36" i="24"/>
  <c r="N35" i="24"/>
  <c r="N17" i="24"/>
  <c r="N22" i="24"/>
  <c r="N20" i="24"/>
  <c r="N18" i="24"/>
  <c r="N19" i="24"/>
  <c r="N15" i="24"/>
  <c r="N13" i="24"/>
  <c r="N16" i="24"/>
  <c r="N14" i="24"/>
  <c r="N34" i="24"/>
  <c r="N10" i="24"/>
  <c r="N11" i="24"/>
  <c r="N12" i="24"/>
  <c r="N33" i="24"/>
  <c r="N32" i="24"/>
  <c r="N6" i="24"/>
  <c r="N8" i="24"/>
  <c r="N9" i="24"/>
  <c r="N31" i="24"/>
  <c r="N7" i="24"/>
  <c r="N30" i="24"/>
  <c r="N29" i="24"/>
  <c r="N5" i="24"/>
  <c r="N28" i="24"/>
  <c r="N4" i="24"/>
  <c r="N27" i="24"/>
  <c r="N26" i="24"/>
  <c r="N25" i="24"/>
  <c r="N3" i="24"/>
  <c r="N24" i="24"/>
  <c r="N23" i="24"/>
  <c r="N21" i="24"/>
  <c r="L56" i="28"/>
  <c r="L55" i="28"/>
  <c r="L54" i="28"/>
  <c r="L53" i="28"/>
  <c r="L52" i="28"/>
  <c r="L51" i="28"/>
  <c r="L50" i="28"/>
  <c r="L49" i="28"/>
  <c r="L48" i="28"/>
  <c r="L47" i="28"/>
  <c r="L46" i="28"/>
  <c r="L45" i="28"/>
  <c r="L44" i="28"/>
  <c r="L19" i="28"/>
  <c r="L24" i="28"/>
  <c r="L3" i="28"/>
  <c r="L21" i="28"/>
  <c r="L15" i="28"/>
  <c r="L27" i="28"/>
  <c r="L29" i="28"/>
  <c r="L20" i="28"/>
  <c r="L13" i="28"/>
  <c r="L35" i="28"/>
  <c r="L14" i="28"/>
  <c r="L16" i="28"/>
  <c r="L43" i="28"/>
  <c r="L18" i="28"/>
  <c r="L4" i="28"/>
  <c r="L42" i="28"/>
  <c r="L30" i="28"/>
  <c r="L41" i="28"/>
  <c r="L6" i="28"/>
  <c r="L40" i="28"/>
  <c r="L39" i="28"/>
  <c r="L9" i="28"/>
  <c r="L8" i="28"/>
  <c r="L38" i="28"/>
  <c r="L7" i="28"/>
  <c r="L37" i="28"/>
  <c r="L11" i="28"/>
  <c r="L25" i="28"/>
  <c r="L36" i="28"/>
  <c r="L22" i="28"/>
  <c r="L33" i="28"/>
  <c r="L31" i="28"/>
  <c r="L34" i="28"/>
  <c r="L12" i="28"/>
  <c r="L26" i="28"/>
  <c r="L23" i="28"/>
  <c r="L5" i="28"/>
  <c r="L17" i="28"/>
  <c r="L32" i="28"/>
  <c r="L10" i="28"/>
  <c r="L28" i="28"/>
  <c r="M5" i="28" l="1"/>
  <c r="M28" i="28"/>
  <c r="O21" i="24"/>
  <c r="O7" i="24"/>
  <c r="O14" i="24"/>
  <c r="O38" i="24"/>
  <c r="O54" i="24"/>
  <c r="O23" i="24"/>
  <c r="O26" i="24"/>
  <c r="O5" i="24"/>
  <c r="O31" i="24"/>
  <c r="O32" i="24"/>
  <c r="O11" i="24"/>
  <c r="O16" i="24"/>
  <c r="O18" i="24"/>
  <c r="O35" i="24"/>
  <c r="O39" i="24"/>
  <c r="O43" i="24"/>
  <c r="O47" i="24"/>
  <c r="O51" i="24"/>
  <c r="O55" i="24"/>
  <c r="O28" i="24"/>
  <c r="O17" i="24"/>
  <c r="O46" i="24"/>
  <c r="O24" i="24"/>
  <c r="O27" i="24"/>
  <c r="O29" i="24"/>
  <c r="O9" i="24"/>
  <c r="O33" i="24"/>
  <c r="O10" i="24"/>
  <c r="O13" i="24"/>
  <c r="O20" i="24"/>
  <c r="O36" i="24"/>
  <c r="O40" i="24"/>
  <c r="O44" i="24"/>
  <c r="O48" i="24"/>
  <c r="O52" i="24"/>
  <c r="O56" i="24"/>
  <c r="O25" i="24"/>
  <c r="O6" i="24"/>
  <c r="O19" i="24"/>
  <c r="O42" i="24"/>
  <c r="O50" i="24"/>
  <c r="O3" i="24"/>
  <c r="O4" i="24"/>
  <c r="O30" i="24"/>
  <c r="O8" i="24"/>
  <c r="O12" i="24"/>
  <c r="O34" i="24"/>
  <c r="O15" i="24"/>
  <c r="O22" i="24"/>
  <c r="O37" i="24"/>
  <c r="O41" i="24"/>
  <c r="O45" i="24"/>
  <c r="O49" i="24"/>
  <c r="O53" i="24"/>
  <c r="O57" i="24"/>
  <c r="M34" i="28"/>
  <c r="M8" i="28"/>
  <c r="M14" i="28"/>
  <c r="M45" i="28"/>
  <c r="M10" i="28"/>
  <c r="M23" i="28"/>
  <c r="M31" i="28"/>
  <c r="M36" i="28"/>
  <c r="M7" i="28"/>
  <c r="M9" i="28"/>
  <c r="M41" i="28"/>
  <c r="M18" i="28"/>
  <c r="M35" i="28"/>
  <c r="M27" i="28"/>
  <c r="M24" i="28"/>
  <c r="M46" i="28"/>
  <c r="M50" i="28"/>
  <c r="M54" i="28"/>
  <c r="M4" i="28"/>
  <c r="M29" i="28"/>
  <c r="M53" i="28"/>
  <c r="M32" i="28"/>
  <c r="M26" i="28"/>
  <c r="M33" i="28"/>
  <c r="M25" i="28"/>
  <c r="M39" i="28"/>
  <c r="M30" i="28"/>
  <c r="M43" i="28"/>
  <c r="M13" i="28"/>
  <c r="M15" i="28"/>
  <c r="M19" i="28"/>
  <c r="M47" i="28"/>
  <c r="M51" i="28"/>
  <c r="M55" i="28"/>
  <c r="M37" i="28"/>
  <c r="M6" i="28"/>
  <c r="M3" i="28"/>
  <c r="M49" i="28"/>
  <c r="M17" i="28"/>
  <c r="M12" i="28"/>
  <c r="M22" i="28"/>
  <c r="M11" i="28"/>
  <c r="M38" i="28"/>
  <c r="M40" i="28"/>
  <c r="M42" i="28"/>
  <c r="M16" i="28"/>
  <c r="M20" i="28"/>
  <c r="M21" i="28"/>
  <c r="M44" i="28"/>
  <c r="M48" i="28"/>
  <c r="M52" i="28"/>
  <c r="M56" i="28"/>
  <c r="I41" i="25"/>
  <c r="I40" i="25"/>
  <c r="I39" i="25"/>
  <c r="I38" i="25"/>
  <c r="I37" i="25"/>
  <c r="I36" i="25"/>
  <c r="I35" i="25"/>
  <c r="I34" i="25"/>
  <c r="I33" i="25"/>
  <c r="I32" i="25"/>
  <c r="I31" i="25"/>
  <c r="I30" i="25"/>
  <c r="I29" i="25"/>
  <c r="I28" i="25"/>
  <c r="I27" i="25"/>
  <c r="I26" i="25"/>
  <c r="I25" i="25"/>
  <c r="I24" i="25"/>
  <c r="I23" i="25"/>
  <c r="I22" i="25"/>
  <c r="I21" i="25"/>
  <c r="I20" i="25"/>
  <c r="I14" i="25"/>
  <c r="I18" i="25"/>
  <c r="I11" i="25"/>
  <c r="I9" i="25"/>
  <c r="I19" i="25"/>
  <c r="I10" i="25"/>
  <c r="I7" i="25"/>
  <c r="I17" i="25"/>
  <c r="I8" i="25"/>
  <c r="I16" i="25"/>
  <c r="I5" i="25"/>
  <c r="I6" i="25"/>
  <c r="I4" i="25"/>
  <c r="I15" i="25"/>
  <c r="I13" i="25"/>
  <c r="I3" i="25"/>
  <c r="I12" i="25"/>
  <c r="J15" i="25" l="1"/>
  <c r="J16" i="25"/>
  <c r="J22" i="25"/>
  <c r="J38" i="25"/>
  <c r="J12" i="25"/>
  <c r="J4" i="25"/>
  <c r="J8" i="25"/>
  <c r="J19" i="25"/>
  <c r="J14" i="25"/>
  <c r="J23" i="25"/>
  <c r="J27" i="25"/>
  <c r="J31" i="25"/>
  <c r="J35" i="25"/>
  <c r="J39" i="25"/>
  <c r="J18" i="25"/>
  <c r="J30" i="25"/>
  <c r="J3" i="25"/>
  <c r="J6" i="25"/>
  <c r="J17" i="25"/>
  <c r="J9" i="25"/>
  <c r="J20" i="25"/>
  <c r="J24" i="25"/>
  <c r="J28" i="25"/>
  <c r="J32" i="25"/>
  <c r="J36" i="25"/>
  <c r="J40" i="25"/>
  <c r="J10" i="25"/>
  <c r="J26" i="25"/>
  <c r="J34" i="25"/>
  <c r="J13" i="25"/>
  <c r="J5" i="25"/>
  <c r="J7" i="25"/>
  <c r="J11" i="25"/>
  <c r="J21" i="25"/>
  <c r="J25" i="25"/>
  <c r="J29" i="25"/>
  <c r="J33" i="25"/>
  <c r="J37" i="25"/>
  <c r="J41" i="25"/>
  <c r="H41" i="23"/>
  <c r="H40" i="23"/>
  <c r="H39" i="23"/>
  <c r="H38" i="23"/>
  <c r="H37" i="23"/>
  <c r="H36" i="23"/>
  <c r="H35" i="23"/>
  <c r="H34" i="23"/>
  <c r="H33" i="23"/>
  <c r="H32" i="23"/>
  <c r="H31" i="23"/>
  <c r="H30" i="23"/>
  <c r="H29" i="23"/>
  <c r="H28" i="23"/>
  <c r="H27" i="23"/>
  <c r="H26" i="23"/>
  <c r="H25" i="23"/>
  <c r="H24" i="23"/>
  <c r="H23" i="23"/>
  <c r="H22" i="23"/>
  <c r="H17" i="23"/>
  <c r="H15" i="23"/>
  <c r="H14" i="23"/>
  <c r="H12" i="23"/>
  <c r="H13" i="23"/>
  <c r="H11" i="23"/>
  <c r="H19" i="23"/>
  <c r="H10" i="23"/>
  <c r="H21" i="23"/>
  <c r="H9" i="23"/>
  <c r="H8" i="23"/>
  <c r="H7" i="23"/>
  <c r="H6" i="23"/>
  <c r="H5" i="23"/>
  <c r="H20" i="23"/>
  <c r="H4" i="23"/>
  <c r="H18" i="23"/>
  <c r="H16" i="23"/>
  <c r="H3" i="23"/>
  <c r="I4" i="23" l="1"/>
  <c r="I12" i="23"/>
  <c r="I38" i="23"/>
  <c r="I3" i="23"/>
  <c r="I20" i="23"/>
  <c r="I8" i="23"/>
  <c r="I19" i="23"/>
  <c r="I14" i="23"/>
  <c r="I23" i="23"/>
  <c r="I27" i="23"/>
  <c r="I31" i="23"/>
  <c r="I35" i="23"/>
  <c r="I39" i="23"/>
  <c r="I10" i="23"/>
  <c r="I22" i="23"/>
  <c r="I30" i="23"/>
  <c r="I16" i="23"/>
  <c r="I5" i="23"/>
  <c r="I9" i="23"/>
  <c r="I11" i="23"/>
  <c r="I15" i="23"/>
  <c r="I24" i="23"/>
  <c r="I28" i="23"/>
  <c r="I32" i="23"/>
  <c r="I36" i="23"/>
  <c r="I40" i="23"/>
  <c r="I7" i="23"/>
  <c r="I26" i="23"/>
  <c r="I34" i="23"/>
  <c r="I18" i="23"/>
  <c r="I6" i="23"/>
  <c r="I21" i="23"/>
  <c r="I13" i="23"/>
  <c r="I17" i="23"/>
  <c r="I25" i="23"/>
  <c r="I29" i="23"/>
  <c r="I33" i="23"/>
  <c r="I37" i="23"/>
  <c r="I41" i="23"/>
  <c r="J58" i="27"/>
  <c r="J57" i="27"/>
  <c r="J56" i="27"/>
  <c r="J55" i="27"/>
  <c r="J54" i="27"/>
  <c r="J53" i="27"/>
  <c r="J52" i="27"/>
  <c r="J51" i="27"/>
  <c r="J50" i="27"/>
  <c r="J49" i="27"/>
  <c r="J48" i="27"/>
  <c r="J47" i="27"/>
  <c r="J46" i="27"/>
  <c r="J39" i="27"/>
  <c r="J37" i="27"/>
  <c r="J29" i="27"/>
  <c r="J45" i="27"/>
  <c r="J44" i="27"/>
  <c r="J41" i="27"/>
  <c r="J43" i="27"/>
  <c r="J42" i="27"/>
  <c r="J40" i="27"/>
  <c r="J38" i="27"/>
  <c r="J33" i="27"/>
  <c r="J35" i="27"/>
  <c r="J31" i="27"/>
  <c r="J21" i="27"/>
  <c r="J36" i="27"/>
  <c r="J28" i="27"/>
  <c r="J18" i="27"/>
  <c r="J27" i="27"/>
  <c r="J34" i="27"/>
  <c r="J32" i="27"/>
  <c r="J23" i="27"/>
  <c r="J30" i="27"/>
  <c r="J25" i="27"/>
  <c r="J22" i="27"/>
  <c r="J26" i="27"/>
  <c r="J14" i="27"/>
  <c r="J24" i="27"/>
  <c r="J19" i="27"/>
  <c r="J20" i="27"/>
  <c r="J12" i="27"/>
  <c r="J15" i="27"/>
  <c r="J17" i="27"/>
  <c r="J16" i="27"/>
  <c r="J9" i="27"/>
  <c r="J6" i="27"/>
  <c r="J10" i="27"/>
  <c r="J13" i="27"/>
  <c r="J7" i="27"/>
  <c r="J8" i="27"/>
  <c r="J11" i="27"/>
  <c r="J5" i="27"/>
  <c r="J4" i="27"/>
  <c r="J3" i="27"/>
  <c r="G41" i="26"/>
  <c r="G40" i="26"/>
  <c r="G39" i="26"/>
  <c r="G38" i="26"/>
  <c r="G37" i="26"/>
  <c r="G36" i="26"/>
  <c r="G35" i="26"/>
  <c r="G34" i="26"/>
  <c r="G33" i="26"/>
  <c r="G32" i="26"/>
  <c r="G31" i="26"/>
  <c r="G30" i="26"/>
  <c r="G29" i="26"/>
  <c r="G28" i="26"/>
  <c r="G27" i="26"/>
  <c r="G26" i="26"/>
  <c r="G25" i="26"/>
  <c r="G24" i="26"/>
  <c r="G23" i="26"/>
  <c r="G22" i="26"/>
  <c r="G21" i="26"/>
  <c r="G18" i="26"/>
  <c r="G20" i="26"/>
  <c r="G16" i="26"/>
  <c r="G17" i="26"/>
  <c r="G12" i="26"/>
  <c r="G19" i="26"/>
  <c r="G14" i="26"/>
  <c r="G15" i="26"/>
  <c r="G11" i="26"/>
  <c r="G7" i="26"/>
  <c r="G9" i="26"/>
  <c r="G13" i="26"/>
  <c r="G6" i="26"/>
  <c r="G8" i="26"/>
  <c r="G10" i="26"/>
  <c r="G5" i="26"/>
  <c r="G4" i="26"/>
  <c r="G3" i="26"/>
  <c r="K40" i="27" l="1"/>
  <c r="H10" i="26"/>
  <c r="K7" i="27"/>
  <c r="K13" i="27"/>
  <c r="K20" i="27"/>
  <c r="K23" i="27"/>
  <c r="K31" i="27"/>
  <c r="K51" i="27"/>
  <c r="K44" i="27"/>
  <c r="K49" i="27"/>
  <c r="K57" i="27"/>
  <c r="K29" i="27"/>
  <c r="K55" i="27"/>
  <c r="K6" i="27"/>
  <c r="K24" i="27"/>
  <c r="K34" i="27"/>
  <c r="K33" i="27"/>
  <c r="K22" i="27"/>
  <c r="K28" i="27"/>
  <c r="K42" i="27"/>
  <c r="K46" i="27"/>
  <c r="K54" i="27"/>
  <c r="K30" i="27"/>
  <c r="K21" i="27"/>
  <c r="K41" i="27"/>
  <c r="K48" i="27"/>
  <c r="K53" i="27"/>
  <c r="K11" i="27"/>
  <c r="K17" i="27"/>
  <c r="K4" i="27"/>
  <c r="K9" i="27"/>
  <c r="K14" i="27"/>
  <c r="K27" i="27"/>
  <c r="K38" i="27"/>
  <c r="K37" i="27"/>
  <c r="K52" i="27"/>
  <c r="K5" i="27"/>
  <c r="K16" i="27"/>
  <c r="K12" i="27"/>
  <c r="K26" i="27"/>
  <c r="K18" i="27"/>
  <c r="K39" i="27"/>
  <c r="K56" i="27"/>
  <c r="K3" i="27"/>
  <c r="K8" i="27"/>
  <c r="K10" i="27"/>
  <c r="K15" i="27"/>
  <c r="K19" i="27"/>
  <c r="K25" i="27"/>
  <c r="K32" i="27"/>
  <c r="K36" i="27"/>
  <c r="K35" i="27"/>
  <c r="K43" i="27"/>
  <c r="K45" i="27"/>
  <c r="K47" i="27"/>
  <c r="K50" i="27"/>
  <c r="K58" i="27"/>
  <c r="H8" i="26"/>
  <c r="H19" i="26"/>
  <c r="H23" i="26"/>
  <c r="H31" i="26"/>
  <c r="H3" i="26"/>
  <c r="H5" i="26"/>
  <c r="H13" i="26"/>
  <c r="H15" i="26"/>
  <c r="H17" i="26"/>
  <c r="H21" i="26"/>
  <c r="H25" i="26"/>
  <c r="H29" i="26"/>
  <c r="H33" i="26"/>
  <c r="H37" i="26"/>
  <c r="H14" i="26"/>
  <c r="H20" i="26"/>
  <c r="H27" i="26"/>
  <c r="H38" i="26"/>
  <c r="H11" i="26"/>
  <c r="H28" i="26"/>
  <c r="H9" i="26"/>
  <c r="H16" i="26"/>
  <c r="H26" i="26"/>
  <c r="H34" i="26"/>
  <c r="H7" i="26"/>
  <c r="H22" i="26"/>
  <c r="H30" i="26"/>
  <c r="H35" i="26"/>
  <c r="H4" i="26"/>
  <c r="H18" i="26"/>
  <c r="H36" i="26"/>
  <c r="H39" i="26"/>
  <c r="H6" i="26"/>
  <c r="H12" i="26"/>
  <c r="H24" i="26"/>
  <c r="H32" i="26"/>
  <c r="H40" i="26"/>
  <c r="H41" i="26"/>
  <c r="L42" i="19"/>
  <c r="L39" i="19"/>
  <c r="L36" i="19"/>
  <c r="L38" i="19"/>
  <c r="L41" i="19"/>
  <c r="L40" i="19"/>
  <c r="L30" i="19"/>
  <c r="L29" i="19"/>
  <c r="L25" i="19"/>
  <c r="L20" i="19"/>
  <c r="L11" i="19"/>
  <c r="L16" i="19" l="1"/>
  <c r="L26" i="19" l="1"/>
  <c r="L32" i="19"/>
  <c r="L3" i="19"/>
  <c r="L5" i="18"/>
  <c r="L4" i="18"/>
  <c r="L11" i="18"/>
  <c r="L26" i="18"/>
  <c r="L20" i="18"/>
  <c r="L27" i="18"/>
  <c r="L14" i="18"/>
  <c r="L23" i="18"/>
  <c r="L6" i="18"/>
  <c r="L13" i="18"/>
  <c r="L10" i="18"/>
  <c r="L25" i="18"/>
  <c r="L24" i="18"/>
  <c r="L28" i="18"/>
  <c r="L12" i="18"/>
  <c r="L8" i="18"/>
  <c r="L7" i="18"/>
  <c r="L21" i="18"/>
  <c r="L16" i="18"/>
  <c r="L9" i="18"/>
  <c r="L15" i="18"/>
  <c r="L3" i="18"/>
  <c r="L18" i="18"/>
  <c r="L22" i="18"/>
  <c r="L19" i="18"/>
  <c r="L17" i="18"/>
  <c r="L29" i="18"/>
  <c r="L30" i="18"/>
  <c r="L31" i="18"/>
  <c r="L22" i="19"/>
  <c r="L14" i="19"/>
  <c r="L27" i="19"/>
  <c r="L17" i="19"/>
  <c r="L7" i="19"/>
  <c r="L4" i="19"/>
  <c r="L19" i="19"/>
  <c r="L34" i="19"/>
  <c r="L9" i="19"/>
  <c r="L21" i="19"/>
  <c r="L23" i="19"/>
  <c r="L18" i="19"/>
  <c r="L15" i="19"/>
  <c r="L13" i="19"/>
  <c r="L33" i="19"/>
  <c r="L28" i="19"/>
  <c r="L8" i="19"/>
  <c r="L31" i="19"/>
  <c r="L35" i="19"/>
  <c r="L10" i="19"/>
  <c r="L43" i="19"/>
  <c r="L6" i="19"/>
  <c r="L24" i="19"/>
  <c r="L12" i="19"/>
  <c r="L5" i="19"/>
  <c r="M37" i="19" l="1"/>
  <c r="M10" i="19"/>
  <c r="M12" i="19"/>
  <c r="M28" i="19"/>
  <c r="M9" i="19"/>
  <c r="M22" i="19"/>
  <c r="M24" i="19"/>
  <c r="M43" i="19"/>
  <c r="M35" i="19"/>
  <c r="M34" i="19"/>
  <c r="M7" i="19"/>
  <c r="M32" i="19"/>
  <c r="M23" i="19"/>
  <c r="M27" i="19"/>
  <c r="M33" i="19"/>
  <c r="M19" i="19"/>
  <c r="M17" i="19"/>
  <c r="M26" i="19"/>
  <c r="M15" i="19"/>
  <c r="M4" i="19"/>
  <c r="M6" i="19"/>
  <c r="M31" i="19"/>
  <c r="M5" i="19"/>
  <c r="M8" i="19"/>
  <c r="M13" i="19"/>
  <c r="M18" i="19"/>
  <c r="M21" i="19"/>
  <c r="M41" i="19"/>
  <c r="M25" i="19"/>
  <c r="M11" i="19"/>
  <c r="M38" i="19"/>
  <c r="M30" i="19"/>
  <c r="M20" i="19"/>
  <c r="M42" i="19"/>
  <c r="M29" i="19"/>
  <c r="M36" i="19"/>
  <c r="M40" i="19"/>
  <c r="M39" i="19"/>
  <c r="M14" i="19"/>
  <c r="M3" i="19"/>
  <c r="M16" i="19"/>
  <c r="M19" i="18"/>
  <c r="M31" i="18"/>
  <c r="M3" i="18"/>
  <c r="M10" i="18"/>
  <c r="M30" i="18"/>
  <c r="M22" i="18"/>
  <c r="M15" i="18"/>
  <c r="M7" i="18"/>
  <c r="M28" i="18"/>
  <c r="M21" i="18"/>
  <c r="M13" i="18"/>
  <c r="M17" i="18"/>
  <c r="M16" i="18"/>
  <c r="M14" i="18"/>
  <c r="M5" i="18"/>
  <c r="M29" i="18"/>
  <c r="M18" i="18"/>
  <c r="M9" i="18"/>
  <c r="M8" i="18"/>
  <c r="M24" i="18"/>
  <c r="M23" i="18"/>
  <c r="M27" i="18"/>
  <c r="M20" i="18"/>
  <c r="M11" i="18"/>
  <c r="M6" i="18"/>
  <c r="M4" i="18"/>
  <c r="M25" i="18"/>
  <c r="M12" i="18"/>
  <c r="M26" i="18"/>
</calcChain>
</file>

<file path=xl/sharedStrings.xml><?xml version="1.0" encoding="utf-8"?>
<sst xmlns="http://schemas.openxmlformats.org/spreadsheetml/2006/main" count="686" uniqueCount="198">
  <si>
    <t>Ф.И.О.</t>
  </si>
  <si>
    <t>место</t>
  </si>
  <si>
    <t>очки</t>
  </si>
  <si>
    <t>Место</t>
  </si>
  <si>
    <t>Сумма</t>
  </si>
  <si>
    <t>Президент федерации                                    прыжков на лыжах с трамплина                    и лыжного двонборья России                                                                                                                            ________________ Д.Э.Дубровский</t>
  </si>
  <si>
    <t>HS 85-109  3 этап</t>
  </si>
  <si>
    <t>HS 85-109  4 этап</t>
  </si>
  <si>
    <t>HS 85-109  5 этап</t>
  </si>
  <si>
    <t>HS 85-109  7 этап</t>
  </si>
  <si>
    <t>HS 85-109  8 этап</t>
  </si>
  <si>
    <t>HS 85-109  9 этап</t>
  </si>
  <si>
    <t>HS 85-109  10 этап</t>
  </si>
  <si>
    <t>КИПИН Максим 1994 МС                                                   Свердловская область, г.Нижний Тагил, ГАУ СО ЦСП, ГАУ СО СШОР «Аист»</t>
  </si>
  <si>
    <t>АКУЛИН Кирилл 2005 1р                                                  Нижегородская область, НОСШОР г. Нижний Новгород, ЦСП НО УОР</t>
  </si>
  <si>
    <t>ХОХЛОВ Арсений 2006 КМС                                           Пермский край, КГБУ «СШОР Старт»</t>
  </si>
  <si>
    <t>ИБРАГИМОВ Давид 2003 МС                                           Санкт-Петербург, СПБ ГБУ СШОР ШВСМ по ЗВС</t>
  </si>
  <si>
    <t>САФИУЛЛИНА Алина 2003 КМС                                         Республика Татарстан, г. Казань, ГБУ РСШОР по ЗВС «Барс», ГАУ ЦСП МС РТ</t>
  </si>
  <si>
    <t>МАСЛОВ Илья 2005 КМС                                                 Московская область, ГБУ МО «СШОР Истина», ГБУ МО "ЦСП ОВС"</t>
  </si>
  <si>
    <t>НОВОЖЕНИН Владимир 2001 КМС                                  Нижегородская область, НОСШОР г. Нижний Новгород</t>
  </si>
  <si>
    <t>ХНЫЧКОВ Артем 2005 КМС                                             Нижегородская область, г. Нижний Новгород, НОСШОР</t>
  </si>
  <si>
    <t>ФЕДОРОВ Максим 2005 1р                                               Свердловская область, г. Екатеринбург, ГАУ СО ЦСП</t>
  </si>
  <si>
    <t>ШАРШАВИН Виталий 2000 МС                                         Московская область, ГБУ МО «ЦСП ОВС», МБУ "Стадион "Центральный"</t>
  </si>
  <si>
    <t>МАСТИЕВ Самир 1993 МС                                                 Свердловская область, г. Екатеринбург, ГАУ СО СШОР «Уктусские горы»</t>
  </si>
  <si>
    <t>ЧР</t>
  </si>
  <si>
    <t>НАДЫМОВА Стефания 1994 МСМК                    Пермский край, г. Пермь, КГБУ «СШОР Старт»</t>
  </si>
  <si>
    <t>БАРКОВ Вячеслав 1992 МСМК                                        Москва, УОР №2</t>
  </si>
  <si>
    <t>ГАЛУНИН Артём 1999 МС                                       Нижегородская область, г. Нижний Новгород</t>
  </si>
  <si>
    <t>ЛЫСЕНИН Никита 2005 КМС                                              Москва, УОР №2</t>
  </si>
  <si>
    <t>САБИРЗЯНОВА Камилла 2007 КМС                                             Р. Татарстан, г. Казань, РСШОР по ЗВС "Барс", ГАУ ЦСМ МС РТ</t>
  </si>
  <si>
    <t>НОСОВА Милана 2008 1р.                                                            Р. Татарстан, г. Казань, РСШОР по ЗВС "Барс", ГАУ ЦСМ МС РТ</t>
  </si>
  <si>
    <t>ВАСИЛЬКОВ Серафим 2006 КМС                                          Санкт-Петербург, СПБ ГБУ СШОР ШВСМ по ЗВС</t>
  </si>
  <si>
    <t>ХЛОПЦЕВ Михаил 2005 1р.                                             Республика Татарстан, г. Альметьевск, ГАУ ЦСП МС РТ, ГБУ РСШОР по ЗВС "Барс"</t>
  </si>
  <si>
    <t>ВАСИЛЬКОВА Анна 2008 КМС                                                 Санкт-Петербург, ГБУ ДО СШОР "ШВСМ по ЗВС"</t>
  </si>
  <si>
    <t>ЛАТЫПОВА Ярослава 2006 КМС                                              Санкт-Петербург, ГБУ ДО СШОР "Трамплин" Выборгского района Санкт-Петербурга</t>
  </si>
  <si>
    <t>КАЛМЫКОВА Ксения 2008 КМС                                               Санкт-Петербург, ГБУ ДО СШОР "Трамплин" Выборгского района Санкт-Петербурга</t>
  </si>
  <si>
    <t>АНИСИМОВА Виктория 2007 КМС                                              Санкт-Петербург, ГБУ ДО СШОР "Трамплин" Выборгского района Санкт-Петербурга</t>
  </si>
  <si>
    <t>МУХАМАТЬЯНОВА Миляуша 2005 КМС                                     Р. Башкортостан, г. Уфа, МАУ ДО СШОР 33, ГАУ ЦСП РБ</t>
  </si>
  <si>
    <t>ГЕРЧУ Егор 2004 МС                                                         Москва, ГБУ ДО "Московская горнолыжная академия"</t>
  </si>
  <si>
    <t>ЕРМИЛОВ Гордей 2004 КМС                                             Москва, ГБУПОУ "МССУОР №2" Москомспорта</t>
  </si>
  <si>
    <t>КОРИН Николай 2007 1р.                                                Санкт-Петербург, ГБУ ДО СШОР "Трамплин" Выборгского района Санкт-Петербурга</t>
  </si>
  <si>
    <t>АГЛЕТДИНОВА София 2008 КМС                                                     Санкт-Петербург, ГБУ СШОР Выборгского района</t>
  </si>
  <si>
    <t>БЕЛЯЕВ Владимир 2006 1р.                                          Санкт-Петербург, СПБ ГБПОУ «УОР №1»</t>
  </si>
  <si>
    <t>КИПИН Дмитрий 2008 1р                                                 Свердловская область, г.Нижний Тагил, ГАУ СО ЦСП, ГАУ ДО СО СШОР «Аист»</t>
  </si>
  <si>
    <t>САМОЙЛОВ Степан 2008                                               Свердловская область, г.Нижний Тагил, ГАУ СО ЦСП, ГАУ ДО СО СШОР «Аист»</t>
  </si>
  <si>
    <t>ПОЛИЦМЕРСКИЙ Егор 2007 1р.                                               Санкт-Петербург, ГБУ ДО СШОР "Трамплин" Выборгского района Санкт-Петербурга</t>
  </si>
  <si>
    <t>КУЗЬМИНА Мария 2005 МС                                                   Санкт-Петербург, ГБУ ДО СШОР "Трамплин" Выборгского р-на СПб</t>
  </si>
  <si>
    <t>АРХИПОВА Даная 2006 КМС                                                 Республика Татарстан, г. Казань, ГАУ ЦСП МС РТ, РСШОР по ЗВС "Барс"</t>
  </si>
  <si>
    <t>HS 85-109 10км         3 этап</t>
  </si>
  <si>
    <t>HS 85-109 10км          4 этап</t>
  </si>
  <si>
    <t>БОГДАНОВ Артём 2008 1р.                                            Республика Карелия, ФГУОР ЦСП</t>
  </si>
  <si>
    <t>МАКЛЫГИН Никита 2004 КМС                                                         Москва, ГБПОУ "МССУОР №2" Москомспорта</t>
  </si>
  <si>
    <t>ТКАЛИЧ Марк 2008 КМС                                                Санкт-Петербург, СПб ГБУ ДО СШОР "ШВСМ по ЗВС"</t>
  </si>
  <si>
    <t>КОСТЯНЕЦ Денис 2004 КМС                                         Свердловская область, г. Екатеринбург, ГАУ ДО СО СШОР «Уктусские горы», ГАУ СО "ЦСП ЛВС"</t>
  </si>
  <si>
    <t>ФУРСОВ Даниил 2007 1р.                                              Санкт-Петербург, СПб ГБУ ДО СШОР "ШВСМ по ЗВС"</t>
  </si>
  <si>
    <t>ХАЙБРАХМАНОВ Тимур 2007 1р.                                  Республика Башкортостан, г. Уфа, ГАУ ЦСП РБ, МБУ ДО СШОР №33</t>
  </si>
  <si>
    <t>МИХАЙЛОВ Егор 2007 1р.                                              Санкт-Петербург, СПб ГБУ ДО СШОР "ШВСМ по ЗВС"</t>
  </si>
  <si>
    <t>БУЛАНОВ Данил 2007 КМС                                           Свердловская область, г. Екатеринбург, ГАУ ДО СО СШОР «Уктусские горы», ГАУ СО "ЦСП ЛВС"</t>
  </si>
  <si>
    <t>БРЕХОВ Александр 2007 1р.                                         Свердловская область, г. Екатеринбург, ГАУ ДО СО СШОР «Уктусские горы», ГАУ СО "ЦСП ЛВС</t>
  </si>
  <si>
    <t>ИВОТИН Юрий 2007 1р.                                                 Свердловская область, г. Екатеринбург, ГАУ ДО СО СШОР «Уктусские горы», ГАУ СО "ЦСП ЛВС"</t>
  </si>
  <si>
    <t>ТОТОВ Андрей 2006 1р.                                                Челябинская обдасть, г. Нязепетровск, МБУ ДО "Спортивная школа г. Нязепетровск</t>
  </si>
  <si>
    <t>HS 85-109 10км          7 этап</t>
  </si>
  <si>
    <t>HS 85-109 10км          8 этап</t>
  </si>
  <si>
    <t>HS 85-109 10км          9 этап</t>
  </si>
  <si>
    <t>HS 85-109 10км          10 этап</t>
  </si>
  <si>
    <t>HS 85-109  11 этап</t>
  </si>
  <si>
    <t>HS 85-109  12 этап</t>
  </si>
  <si>
    <t>Рейтинг                                                                 сезона 2024-2025г.г.                                                   по лыжному двоеборью</t>
  </si>
  <si>
    <t xml:space="preserve">            Утвержден      &lt;____&gt; ________________2025г.</t>
  </si>
  <si>
    <t>ПР   Юр</t>
  </si>
  <si>
    <t>ШВЕЦОВ Савелий 2008 1р.                                    Пермский край, г. Пермь, МАУ ДО СШОР "Летающий лыжник"</t>
  </si>
  <si>
    <t>ПР Юр 10км</t>
  </si>
  <si>
    <t>БЕРЕЗКА Василий 2008 1р.                                   Санкт-Петербург, СПБ ГБУ ДО СШОР "Трамплин" Выборгского района</t>
  </si>
  <si>
    <t>КР</t>
  </si>
  <si>
    <t>ЦВЕТКОВ Сергей 2007 КМС                                           Свердловская область, г. Екатеринбург, ГАУ ДО СО СШОР «Уктусские горы», ГАУ СО "ЦСП ЛВС"</t>
  </si>
  <si>
    <t>ТС              1</t>
  </si>
  <si>
    <t>ТС              2</t>
  </si>
  <si>
    <t>ЖАКОВ Максим 2005 КМС                                               Республика Татарстан, г. Лениногорск, МБУ "СШОРим. А.В. Звягинцева",ГАУЦСПМСРТ</t>
  </si>
  <si>
    <t>ЛОГАНИНА Элина 2007 КМС                                    Республика Татарстан, г. Казань, ГБУ ДО РСШОР по ЗВС "Барс", ГАУ ЦСП МС РТ</t>
  </si>
  <si>
    <t>ШЕЛЕГ Мария 2009 1р.                                      Санкт-Петербург, СПБ ГБУ ДО СШОР "Трамплин" Выборгского района</t>
  </si>
  <si>
    <t>КЛЮШКИНА Алина 2009 1р.                               Республика Татарстан, г. Альметьевск, ГАУ ЦСП МС РТ, МБУ ДО "СШ "Юность"</t>
  </si>
  <si>
    <t>Кубок России</t>
  </si>
  <si>
    <t>Общий зачет сезона</t>
  </si>
  <si>
    <t>Юниорки</t>
  </si>
  <si>
    <t>Девушки</t>
  </si>
  <si>
    <t>СОЛЫНИНА Юлия 2010 1р.                                     Мурманская область, г. Мурманск, ГАУ ДОМО "МОСШОР"</t>
  </si>
  <si>
    <t>РЕУТОВА Анастасия 2010 КМС                               Мурманская область, г. Мурманск, ГАУ ДОМО "МОСШОР"</t>
  </si>
  <si>
    <t>ИВАНОВА Екатерина 2010 1р.                                Санкт-Петербург, СПБ ГБУ ДО СШОР "Трамплин" Выборгского района</t>
  </si>
  <si>
    <t>ЧЕБЛОКОВА Арина 2010 1р.                                    Санкт-Петербург, СПБ ГБУ ДО СШОР "Трамплин" Выборгского района</t>
  </si>
  <si>
    <t>ДЕРКАЧЕВА Ольга 2010 1р.                                    Санкт-Петербург, СПБ ГБУ ДО СШОР "Трамплин" Выборгского района</t>
  </si>
  <si>
    <t>РЫЧКОВА Милана 2012 3р.                                     Пермский край, г. Кудымкар, ГБУ ДО ПК "СШОР "Старт", ЦСП П</t>
  </si>
  <si>
    <t>НОВИКОВА Ульяна 2007                                          Пермский край, г. Лысьва, ГБУ ДО ПК "СШОР "Старт", ЦСП ПК</t>
  </si>
  <si>
    <t>ХАЙБРАХМАНОВА Даяна 2009 2р.                         Республика Башкортостан, г. Уфа, ГАУ ЦСП РБ, МБУ ДО СШОР №33</t>
  </si>
  <si>
    <t>ЕРЖЕКЕВИЧ Алиса 2008 2р.                                         Красноярский край, г. Красноярск, КГБУ ДО "СШОР по ЗВС", КГАУ "РЦСП "АЗВС"</t>
  </si>
  <si>
    <t>ТУМАНОВА Варвара 2010 1р.                                       Республика Татарстан, г. Альметьевск, ГАУ ЦСП МС РТ, МБУ ДО "СШ "Юность"</t>
  </si>
  <si>
    <t>ВОРОНОВА Полина 2007 2р.                                          Республика Башкортостан, г. Уфа, ГАУ ЦСП РБ, МБУ ДО СШОР №33</t>
  </si>
  <si>
    <t>ГЕЛЬВИГ Ирина 2009 2р.                                             Свердловская область, г. Нижний Тагил, ГАУ ДО СО СШОР «Аист», ГАУ СО ЦСП ЛВС</t>
  </si>
  <si>
    <t>ГРИГОРЬЕВА Анастасия 2010 1р.                                Республика Татарстан, г. Альметьевск, ГАУ ЦСП МС РТ, МБУ ДО "СШ "Юность"</t>
  </si>
  <si>
    <t>ЗАВАДСКАЯ Анастасия 2010 2р.                                 Мурманская область, г. Мурманск, ГАУ ДОМО "МОСШОР"</t>
  </si>
  <si>
    <t>КИЧА Ксения 2011 2р.                                                  Мурманская область, г. Мурманск, ГАУ ДОМО "МОСШОР"</t>
  </si>
  <si>
    <t>ПР  Юр</t>
  </si>
  <si>
    <t>ПР  Дш</t>
  </si>
  <si>
    <t>ТС  1</t>
  </si>
  <si>
    <t>ТС  2</t>
  </si>
  <si>
    <t>ВАСИЛЬКОВА Анна 2008 КМС                                  Санкт-Петербург, ГБУ ДО СШОР "ШВСМ по ЗВС"</t>
  </si>
  <si>
    <t>КАЛМЫКОВА Ксения 2008 КМС                                Санкт-Петербург, ГБУ ДО СШОР "Трамплин" Выборгского района Санкт-Петербурга</t>
  </si>
  <si>
    <t>АНИСИМОВА Виктория 2007 КМС                          Санкт-Петербург, ГБУ ДО СШОР "Трамплин" Выборгского района Санкт-Петербурга</t>
  </si>
  <si>
    <t>АГЛЕТДИНОВА София 2008 КМС                           С.-Петербург, ГБУ СШОР Выборгского района</t>
  </si>
  <si>
    <t>САБИРЗЯНОВА Камилла 2007 КМС                      Р. Татарстан, г. Казань, РСШОР по ЗВС "Барс", ГАУ ЦСМ МС РТ</t>
  </si>
  <si>
    <t>НОСОВА Милана 2008 1р.                                       Р. Татарстан, г. Казань, РСШОР по ЗВС "Барс", ГАУ ЦСМ МС РТ</t>
  </si>
  <si>
    <t>МАКЛЫГИН Никита 2004 КМС                                                  Москва, ГБПОУ "МССУОР №2" Москомспорта</t>
  </si>
  <si>
    <t>М.И.     К90</t>
  </si>
  <si>
    <t>М.И.    К120</t>
  </si>
  <si>
    <t>Т.С.     К90</t>
  </si>
  <si>
    <t>Т.С.    К120</t>
  </si>
  <si>
    <t>ЧР       К90</t>
  </si>
  <si>
    <t>ЧР      К120</t>
  </si>
  <si>
    <t>ЧАПЛЫГИН Дмитрий 2007 КМС                               Республика Татарстан, г. Казань, ГБУ ДО РСШОР по ЗВС "Барс", ГАУ ЦСП МС РТ</t>
  </si>
  <si>
    <t>ПРОНЧЕВ Дмитрий 2007 1р.                                  Санкт-Петербург, СПБ ГБУ ДО СШОР "Трамплин" Выборгского района</t>
  </si>
  <si>
    <t>ЛЕБЕДИНСКИЙ Александр 2008 1р.                       Санкт-Петербург, СПБ ГБУ ДО СШОР "Трамплин" Выборгского района</t>
  </si>
  <si>
    <t>КУЗИКИН Тимур 2008 1р.                                        Республика Татарстан, г. Казань, ГБУ ДО РСШОР по ЗВС "Барс", ГАУ ЦСП МС РТ</t>
  </si>
  <si>
    <t>ПР 10км</t>
  </si>
  <si>
    <t>ПР    5км</t>
  </si>
  <si>
    <t>ПР Юр    5км</t>
  </si>
  <si>
    <t>ПР Юш    5км</t>
  </si>
  <si>
    <t>ПР Юш 10км</t>
  </si>
  <si>
    <t>ШЕМЯКИН Роман 2010 2р.                                            Пермский край, г. Чайковский, ГБУ ДО ПК "СШОР "Старт"</t>
  </si>
  <si>
    <t>БАТУХТИН Даниил 2009 1р.                                          Мурманская область, г. Мурманск, ГАУ ДОМО "МОСШОР"</t>
  </si>
  <si>
    <t>РОГОЖИН Роман 2008 КМС                                          Свердловская область, г. Нижний Тагил, ГАУ ДО СО СШОР «Аист», ГАУ СО ЦСП ЛВС</t>
  </si>
  <si>
    <t>Юноши</t>
  </si>
  <si>
    <t>Юниоры</t>
  </si>
  <si>
    <t>ТКАЛИЧ Марк 2008 КМС                                                         Санкт-Петербург, СПб ГБУ ДО СШОР "ШВСМ по ЗВС"</t>
  </si>
  <si>
    <t>ПРОНЧЕВ Дмитрий 2007 1р.                                                 Санкт-Петербург, СПБ ГБУ ДО СШОР "Трамплин" Выборгского района</t>
  </si>
  <si>
    <t>ФУРСОВ Даниил 2007 1р.                                                             Санкт-Петербург, СПб ГБУ ДО СШОР "ШВСМ по ЗВС"</t>
  </si>
  <si>
    <t>БЕРЕЗКА Василий 2008 1р.                                                    Санкт-Петербург, СПБ ГБУ ДО СШОР "Трамплин" Выборгского района</t>
  </si>
  <si>
    <t>ШВЕЦОВ Савелий 2008 1р.                                             Пермский край, г. Пермь, МАУ ДО СШОР "Летающий лыжник"</t>
  </si>
  <si>
    <t>МИХАЙЛОВ Егор 2007 1р.                                                            Санкт-Петербург, СПб ГБУ ДО СШОР "ШВСМ по ЗВС"</t>
  </si>
  <si>
    <t>ЛЕБЕДИНСКИЙ Александр 2008 1р.                                       Санкт-Петербург, СПБ ГБУ ДО СШОР "Трамплин" Выборгского района</t>
  </si>
  <si>
    <t xml:space="preserve">КОНДРАТОВИЧ Ярослав 2010 1р.                                             Санкт-Петербург, СПБ ГБУ ДО СШОР "Трамплин" Выборгского района                                        </t>
  </si>
  <si>
    <t>КУЗИКИН Тимур 2008 1р.                                                Республика Татарстан, г. Казань, ГБУ ДО РСШОР по ЗВС "Барс", ГАУ ЦСП МС РТ</t>
  </si>
  <si>
    <t>МАНСУРОВ Никита 2009 1р.                                                     Санкт-Петербург, СПБ ГБУ ДО СШОР "Трамплин" Выборгского района</t>
  </si>
  <si>
    <t>ПРОНИН Илья 2008 2р.                                                            Санкт-Петербург, СПБ ГБПОУ «УОР №1»</t>
  </si>
  <si>
    <t>АВЕРЬЯНОВ Кирилл 2002 МС                                                  Санкт-Петербург, СПБ ГБУ ДО СШОР "ШВСМ по ЗВС"</t>
  </si>
  <si>
    <t>БАРКОВ Вячеслав 1992 МСМК                                         Москва, УОР №2</t>
  </si>
  <si>
    <t>БЕЛЯЕВ Владимир 2006 1р.                                                     Санкт-Петербург, СПБ ГБПОУ «УОР №1»</t>
  </si>
  <si>
    <t>ГЕРЧУ Егор 2004 МС                                                                  Москва, ГБУ ДО "Московская горнолыжная академия"</t>
  </si>
  <si>
    <t>ИБРАГИМОВ Давид 2003 МС                                                       Санкт-Петербург, СПБ ГБУ СШОР ШВСМ по ЗВС</t>
  </si>
  <si>
    <t>КОРИН Николай 2007 1р.                                                           Санкт-Петербург, ГБУ ДО СШОР "Трамплин" Выборгского района Санкт-Петербурга</t>
  </si>
  <si>
    <t>МИХАЙЛОВ Егор 2007 1р.                                                          Санкт-Петербург, СПб ГБУ ДО СШОР "ШВСМ по ЗВС"</t>
  </si>
  <si>
    <t>ПРОНИН Иван 1998 МС                                                               Санкт-Петербург, СПб ГБПОУ "УОР №1", НГУ им. Лесгафта, РА</t>
  </si>
  <si>
    <t>ТКАЛИЧ Марк 2008 КМС                                                               Санкт-Петербург, СПб ГБУ ДО СШОР "ШВСМ по ЗВС"</t>
  </si>
  <si>
    <t>ФУРСОВ Даниил 2007 1р.                                                          Санкт-Петербург, СПб ГБУ ДО СШОР "ШВСМ по ЗВС"</t>
  </si>
  <si>
    <t>КОРИН Николай 2007 1р.                                                               С.-Петербург, ГБУ ДО СШОР "Трамплин" Выборгского района Санкт-Петербурга</t>
  </si>
  <si>
    <t>Регион</t>
  </si>
  <si>
    <t>Санкт-Петербург</t>
  </si>
  <si>
    <t>М</t>
  </si>
  <si>
    <t>Ю-ры</t>
  </si>
  <si>
    <t>Ю-ши</t>
  </si>
  <si>
    <t>Ж</t>
  </si>
  <si>
    <t>Ю-ки</t>
  </si>
  <si>
    <t>Д-ки</t>
  </si>
  <si>
    <t>Московская обл.</t>
  </si>
  <si>
    <t>Пермский край</t>
  </si>
  <si>
    <t>ШЕЛЕГ Мария 2009 1р.                                         Санкт-Петербург, СПБ ГБУ ДО СШОР "Трамплин" Выборгского района</t>
  </si>
  <si>
    <t>Р.Татарстан</t>
  </si>
  <si>
    <t>Мурманская обл.</t>
  </si>
  <si>
    <t>Р.Башкортостан</t>
  </si>
  <si>
    <t>Красноярский край</t>
  </si>
  <si>
    <t>Р.Карелия</t>
  </si>
  <si>
    <t>Челябинская обл.</t>
  </si>
  <si>
    <t>Свердловская обл.</t>
  </si>
  <si>
    <t>Нижегородская обл.</t>
  </si>
  <si>
    <t>Москва</t>
  </si>
  <si>
    <t>ЖИРНОВ Эдуард 2001 МС                                            Республика Карелия, МБУ ДО СШОР СМО</t>
  </si>
  <si>
    <t>БОГДАНОВ Артём 2008 КМС                                           Республика Карелия,  МБУ ДО СШОР СМО</t>
  </si>
  <si>
    <t>ЖИРНОВ Эдуард 2001 МС                                            Республика Карелия,  МБУ ДО СШОР СМО</t>
  </si>
  <si>
    <t>БОГДАНОВ Артём 2008 КМС                                            Республика Карелия, ФГУОР ЦСП</t>
  </si>
  <si>
    <t>КОСТЯНЕЦ Андрей 2003 КМС                                          Свердловскаяобласть, г. Екатеринбург, ГАУДОСОСШОР «Уктусские горы», "ЦСПЛВС"</t>
  </si>
  <si>
    <t>УДИНЦОВА Елизавета 2004 КМС                                             Санкт-Петербург, СПБ ГБУ ДО СШОР "ШВСМ по ЗВС"</t>
  </si>
  <si>
    <t>СВЕТОВЦЕВА Мария 2008 КМС                                 Свердловская область, г. Екатеринбург, ГАУ СОСШОР «Уктусские горы», "ЦВС ЛВС"</t>
  </si>
  <si>
    <t>ТИХОНОВИЧ Александра 2003 МС                                        г. НижнийНовгород, ГБОУДОНОСШОР, ЦСП, г. Пермь, МАУСШОР «Летающий лыжник»</t>
  </si>
  <si>
    <t>АРИСТОВА Ольга 2002 МС                                               Санкт-Петербург, СПБ ГБУ ДО СШОР "ШВСМ по ЗВС"</t>
  </si>
  <si>
    <t>МЕХОНОШИНА Ульяна 2007 МС                              Пермский край, КГБУ СШОР "Старт"</t>
  </si>
  <si>
    <t>ЦВЕТКОВ Алексей 2005 КМС                                              Свердловская область, г. Екатеринбург, ГАУ СО СШОР «Уктусские горы», ЦСП</t>
  </si>
  <si>
    <t>МАЛОВ Владимир 2002 МС                                            Московская область, ГБУ МО «ЦСП ОВС», ГБУ МО СШОР "Истина" - Мурманская область, СШОР</t>
  </si>
  <si>
    <t>ОСИПОВ Дмитрий 2006 МС                                              Санкт-Петербург, СПб ГБПОУ "УОР №1"</t>
  </si>
  <si>
    <t>ФУРСОВ Даниил 2007 1р.                                                      Санкт-Петербург, СПб ГБУ ДО СШОР "ШВСМ по ЗВС"</t>
  </si>
  <si>
    <t>ПОЛИЦМЕРСКИЙ Егор 2007 1р.                                                      Санкт-Петербург, ГБУ ДО СШОР "Трамплин" Выборгского района Санкт-Петербурга</t>
  </si>
  <si>
    <t>ПРОНИН Иван 1998 МС                                                              Санкт-Петербург, СПб ГБПОУ "УОР №1", НГУ им. Лесгафта, РА</t>
  </si>
  <si>
    <t>МИХАЙЛОВ Егор 2007 1р.                                                        Санкт-Петербург, СПб ГБУ ДО СШОР "ШВСМ по ЗВС"</t>
  </si>
  <si>
    <r>
      <t>МОНАСТЫРШИНА Екатерина 2006 МС</t>
    </r>
    <r>
      <rPr>
        <b/>
        <sz val="10"/>
        <rFont val="Arial"/>
        <family val="2"/>
        <charset val="204"/>
      </rPr>
      <t xml:space="preserve">                                </t>
    </r>
    <r>
      <rPr>
        <sz val="10"/>
        <rFont val="Arial"/>
        <family val="2"/>
        <charset val="204"/>
      </rPr>
      <t>Москва, ГБУ ДО "Московская горнолыжная академия"</t>
    </r>
  </si>
  <si>
    <t>КОСТЯНЕЦ Лев 2006 МС                                                   Свердловская область, г. Екатеринбург, ГАУ СО СШОР «Уктусские горы»</t>
  </si>
  <si>
    <t>HS 85-109 10км          11/1 этап</t>
  </si>
  <si>
    <t>HS 85-109 10км          11/2 этап</t>
  </si>
  <si>
    <t>HS 85-109 10км          11/3 этап</t>
  </si>
  <si>
    <t>ЦВЕТКОВ Сергей 2007 КМС                                              Свердловская область, г. Екатеринбург, ГАУ СО СШОР «Уктусские горы», ЦСП</t>
  </si>
  <si>
    <t>МАСЛОВ Илья 2005 КМС                                                 Свердловская область, г.Нижний Тагил, ГАУ СО ЦСП, ГАУ ДО СО СШОР «Аист»</t>
  </si>
  <si>
    <t>ШАРШАВИН Виталий 2000 МС                                         Мос. Обл., ГБУ МО «ЦСП ОВС», МБУ "Стадион "Центральный", Пермский край, КГБУ «СШОР Старт»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</si>
</sst>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10"/>
      <name val="Arial"/>
      <family val="2"/>
      <charset val="204"/>
    </font>
    <font>
      <sz val="14"/>
      <name val="Arial"/>
      <family val="2"/>
      <charset val="204"/>
    </font>
    <font>
      <b/>
      <sz val="16"/>
      <name val="Arial"/>
      <family val="2"/>
      <charset val="204"/>
    </font>
    <font>
      <b/>
      <sz val="20"/>
      <name val="Arial"/>
      <family val="2"/>
      <charset val="204"/>
    </font>
    <font>
      <sz val="14"/>
      <name val="Times New Roman"/>
      <family val="1"/>
      <charset val="204"/>
    </font>
    <font>
      <b/>
      <sz val="14"/>
      <name val="Arial"/>
      <family val="2"/>
      <charset val="204"/>
    </font>
    <font>
      <b/>
      <sz val="16"/>
      <name val="Times New Roman"/>
      <family val="1"/>
      <charset val="204"/>
    </font>
    <font>
      <sz val="8"/>
      <name val="Arial"/>
      <family val="2"/>
      <charset val="204"/>
    </font>
    <font>
      <sz val="16"/>
      <name val="Arial"/>
      <family val="2"/>
      <charset val="204"/>
    </font>
    <font>
      <b/>
      <sz val="8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sz val="9"/>
      <name val="Arial"/>
      <family val="2"/>
      <charset val="204"/>
    </font>
    <font>
      <b/>
      <sz val="12"/>
      <name val="Arial"/>
      <family val="2"/>
      <charset val="204"/>
    </font>
    <font>
      <sz val="12"/>
      <name val="Arial"/>
      <family val="2"/>
      <charset val="204"/>
    </font>
    <font>
      <sz val="11"/>
      <name val="Arial"/>
      <family val="2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73">
    <xf numFmtId="0" fontId="0" fillId="0" borderId="0" xfId="0"/>
    <xf numFmtId="0" fontId="0" fillId="0" borderId="0" xfId="0" applyBorder="1" applyAlignment="1"/>
    <xf numFmtId="0" fontId="6" fillId="0" borderId="0" xfId="0" applyFont="1" applyBorder="1" applyAlignment="1">
      <alignment vertical="center" wrapText="1"/>
    </xf>
    <xf numFmtId="0" fontId="0" fillId="0" borderId="0" xfId="0" applyBorder="1"/>
    <xf numFmtId="0" fontId="7" fillId="0" borderId="0" xfId="0" applyFont="1" applyBorder="1" applyAlignment="1">
      <alignment horizontal="center" vertical="center"/>
    </xf>
    <xf numFmtId="0" fontId="7" fillId="0" borderId="0" xfId="0" applyFont="1" applyBorder="1"/>
    <xf numFmtId="0" fontId="3" fillId="0" borderId="0" xfId="0" applyFont="1"/>
    <xf numFmtId="0" fontId="4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0" fontId="1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6" fillId="0" borderId="0" xfId="0" applyFont="1"/>
    <xf numFmtId="0" fontId="10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6" fillId="2" borderId="1" xfId="0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NumberFormat="1" applyFill="1" applyBorder="1" applyAlignment="1">
      <alignment horizontal="center" vertical="center"/>
    </xf>
    <xf numFmtId="0" fontId="0" fillId="2" borderId="0" xfId="0" applyFill="1"/>
    <xf numFmtId="0" fontId="16" fillId="2" borderId="0" xfId="0" applyFont="1" applyFill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left" vertical="center" wrapText="1" readingOrder="1"/>
    </xf>
    <xf numFmtId="0" fontId="0" fillId="2" borderId="1" xfId="0" applyFont="1" applyFill="1" applyBorder="1" applyAlignment="1">
      <alignment horizontal="left" vertical="center" wrapText="1"/>
    </xf>
    <xf numFmtId="0" fontId="0" fillId="2" borderId="1" xfId="0" applyFont="1" applyFill="1" applyBorder="1" applyAlignment="1">
      <alignment vertical="center" wrapText="1"/>
    </xf>
    <xf numFmtId="0" fontId="0" fillId="2" borderId="0" xfId="0" applyFont="1" applyFill="1"/>
    <xf numFmtId="0" fontId="16" fillId="2" borderId="0" xfId="0" applyFont="1" applyFill="1"/>
    <xf numFmtId="0" fontId="17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8" fillId="2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7" fillId="0" borderId="0" xfId="0" applyFont="1"/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vertical="center" wrapText="1"/>
    </xf>
    <xf numFmtId="0" fontId="4" fillId="0" borderId="0" xfId="0" applyFont="1"/>
    <xf numFmtId="0" fontId="0" fillId="0" borderId="0" xfId="0" applyFont="1"/>
    <xf numFmtId="0" fontId="0" fillId="2" borderId="1" xfId="0" applyFont="1" applyFill="1" applyBorder="1" applyAlignment="1">
      <alignment wrapText="1"/>
    </xf>
    <xf numFmtId="0" fontId="21" fillId="2" borderId="0" xfId="0" applyFont="1" applyFill="1" applyAlignment="1">
      <alignment horizontal="left" vertical="center" wrapText="1"/>
    </xf>
    <xf numFmtId="0" fontId="0" fillId="2" borderId="0" xfId="0" applyFont="1" applyFill="1" applyAlignment="1">
      <alignment horizontal="left" vertical="center" wrapText="1"/>
    </xf>
    <xf numFmtId="0" fontId="8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9" fillId="0" borderId="0" xfId="0" applyFont="1" applyAlignment="1">
      <alignment horizontal="right" vertical="center" wrapText="1"/>
    </xf>
    <xf numFmtId="0" fontId="3" fillId="0" borderId="0" xfId="0" applyFont="1" applyAlignment="1">
      <alignment horizontal="right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 readingOrder="1"/>
    </xf>
  </cellXfs>
  <cellStyles count="3">
    <cellStyle name="TableStyleLight1" xfId="1"/>
    <cellStyle name="Обычный" xfId="0" builtinId="0"/>
    <cellStyle name="Обычный 2" xfId="2"/>
  </cellStyles>
  <dxfs count="159"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relative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relative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relative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relative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relative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relative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relative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relative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alignment horizontal="center" vertical="center" textRotation="0" wrapText="1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strike val="0"/>
        <outline val="0"/>
        <shadow val="0"/>
        <u val="none"/>
        <vertAlign val="baseline"/>
        <sz val="12"/>
        <color auto="1"/>
        <name val="Arial"/>
        <scheme val="none"/>
      </font>
      <fill>
        <patternFill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/>
        <strike val="0"/>
        <outline val="0"/>
        <shadow val="0"/>
        <u val="none"/>
        <vertAlign val="baseline"/>
        <sz val="10"/>
        <color auto="1"/>
        <name val="Arial"/>
        <scheme val="none"/>
      </font>
      <numFmt numFmtId="0" formatCode="General"/>
      <fill>
        <patternFill>
          <fgColor indexed="64"/>
          <bgColor theme="0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>
          <fgColor indexed="64"/>
          <bgColor theme="0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>
          <fgColor indexed="64"/>
          <bgColor theme="0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>
          <fgColor indexed="64"/>
          <bgColor theme="0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>
          <fgColor indexed="64"/>
          <bgColor theme="0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>
          <fgColor indexed="64"/>
          <bgColor theme="0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>
          <fgColor indexed="64"/>
          <bgColor theme="0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relative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right style="thin">
          <color indexed="64"/>
        </right>
        <bottom style="thin">
          <color indexed="64"/>
        </bottom>
      </border>
    </dxf>
    <dxf>
      <fill>
        <patternFill>
          <fgColor indexed="64"/>
          <bgColor theme="0"/>
        </patternFill>
      </fill>
      <alignment horizontal="center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>
          <fgColor indexed="64"/>
          <bgColor theme="0"/>
        </patternFill>
      </fill>
      <alignment horizontal="center" vertical="center" textRotation="0" wrapText="1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strike val="0"/>
        <outline val="0"/>
        <shadow val="0"/>
        <u val="none"/>
        <vertAlign val="baseline"/>
        <sz val="12"/>
        <color auto="1"/>
        <name val="Arial"/>
        <scheme val="none"/>
      </font>
      <fill>
        <patternFill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/>
        <strike val="0"/>
        <outline val="0"/>
        <shadow val="0"/>
        <u val="none"/>
        <vertAlign val="baseline"/>
        <sz val="10"/>
        <color auto="1"/>
        <name val="Arial"/>
        <scheme val="none"/>
      </font>
      <numFmt numFmtId="0" formatCode="General"/>
      <fill>
        <patternFill>
          <fgColor indexed="64"/>
          <bgColor theme="0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>
          <fgColor indexed="64"/>
          <bgColor theme="0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>
          <fgColor indexed="64"/>
          <bgColor theme="0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>
          <fgColor indexed="64"/>
          <bgColor theme="0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>
          <fgColor indexed="64"/>
          <bgColor theme="0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>
          <fgColor indexed="64"/>
          <bgColor theme="0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>
          <fgColor indexed="64"/>
          <bgColor theme="0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relative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right style="thin">
          <color indexed="64"/>
        </right>
        <bottom style="thin">
          <color indexed="64"/>
        </bottom>
      </border>
    </dxf>
    <dxf>
      <fill>
        <patternFill>
          <fgColor indexed="64"/>
          <bgColor theme="0"/>
        </patternFill>
      </fill>
      <alignment horizontal="center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>
          <fgColor indexed="64"/>
          <bgColor theme="0"/>
        </patternFill>
      </fill>
      <alignment horizontal="center" vertical="center" textRotation="0" wrapText="1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strike val="0"/>
        <outline val="0"/>
        <shadow val="0"/>
        <u val="none"/>
        <vertAlign val="baseline"/>
        <sz val="12"/>
        <color auto="1"/>
        <name val="Arial"/>
        <scheme val="none"/>
      </font>
      <fill>
        <patternFill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/>
        <strike val="0"/>
        <outline val="0"/>
        <shadow val="0"/>
        <u val="none"/>
        <vertAlign val="baseline"/>
        <sz val="10"/>
        <color auto="1"/>
        <name val="Arial"/>
        <scheme val="none"/>
      </font>
      <numFmt numFmtId="0" formatCode="General"/>
      <fill>
        <patternFill>
          <fgColor indexed="64"/>
          <bgColor theme="0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>
          <fgColor indexed="64"/>
          <bgColor theme="0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>
          <fgColor indexed="64"/>
          <bgColor theme="0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>
          <fgColor indexed="64"/>
          <bgColor theme="0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0" formatCode="General"/>
      <fill>
        <patternFill>
          <fgColor indexed="64"/>
          <bgColor theme="0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>
          <fgColor indexed="64"/>
          <bgColor theme="0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relative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right style="thin">
          <color indexed="64"/>
        </right>
        <bottom style="thin">
          <color indexed="64"/>
        </bottom>
      </border>
    </dxf>
    <dxf>
      <fill>
        <patternFill>
          <fgColor indexed="64"/>
          <bgColor theme="0"/>
        </patternFill>
      </fill>
      <alignment horizontal="center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>
          <fgColor indexed="64"/>
          <bgColor theme="0"/>
        </patternFill>
      </fill>
      <alignment horizontal="center" vertical="center" textRotation="0" wrapText="1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strike val="0"/>
        <outline val="0"/>
        <shadow val="0"/>
        <u val="none"/>
        <vertAlign val="baseline"/>
        <sz val="12"/>
        <color auto="1"/>
        <name val="Arial"/>
        <scheme val="none"/>
      </font>
      <fill>
        <patternFill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strike val="0"/>
        <outline val="0"/>
        <shadow val="0"/>
        <u val="none"/>
        <vertAlign val="baseline"/>
        <sz val="12"/>
        <color auto="1"/>
        <name val="Arial"/>
        <scheme val="none"/>
      </font>
      <numFmt numFmtId="0" formatCode="General"/>
      <fill>
        <patternFill>
          <fgColor indexed="64"/>
          <bgColor theme="0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>
          <fgColor indexed="64"/>
          <bgColor theme="0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>
          <fgColor indexed="64"/>
          <bgColor theme="0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ill>
        <patternFill>
          <fgColor indexed="64"/>
          <bgColor theme="0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>
          <fgColor indexed="64"/>
          <bgColor theme="0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>
          <fgColor indexed="64"/>
          <bgColor theme="0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>
          <fgColor indexed="64"/>
          <bgColor theme="0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>
          <fgColor indexed="64"/>
          <bgColor theme="0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>
          <fgColor indexed="64"/>
          <bgColor theme="0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>
          <fgColor indexed="64"/>
          <bgColor theme="0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relative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right style="thin">
          <color indexed="64"/>
        </right>
        <bottom style="thin">
          <color indexed="64"/>
        </bottom>
      </border>
    </dxf>
    <dxf>
      <fill>
        <patternFill>
          <fgColor indexed="64"/>
          <bgColor theme="0"/>
        </patternFill>
      </fill>
      <alignment horizontal="center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>
          <fgColor indexed="64"/>
          <bgColor theme="0"/>
        </patternFill>
      </fill>
      <alignment horizontal="center" vertical="center" textRotation="0" wrapText="1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14</xdr:row>
      <xdr:rowOff>13607</xdr:rowOff>
    </xdr:from>
    <xdr:to>
      <xdr:col>8</xdr:col>
      <xdr:colOff>0</xdr:colOff>
      <xdr:row>33</xdr:row>
      <xdr:rowOff>56231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4643" y="2299607"/>
          <a:ext cx="3673928" cy="379819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33</xdr:row>
      <xdr:rowOff>81641</xdr:rowOff>
    </xdr:from>
    <xdr:to>
      <xdr:col>9</xdr:col>
      <xdr:colOff>40821</xdr:colOff>
      <xdr:row>44</xdr:row>
      <xdr:rowOff>27213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2321" y="3850820"/>
          <a:ext cx="4939393" cy="174171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Таблица1" displayName="Таблица1" ref="A2:M31" headerRowDxfId="158" dataDxfId="157" totalsRowDxfId="155" tableBorderDxfId="156">
  <autoFilter ref="A2:M31"/>
  <sortState ref="A3:M31">
    <sortCondition descending="1" ref="L2:L31"/>
  </sortState>
  <tableColumns count="13">
    <tableColumn id="1" name="Ф.И.О." totalsRowLabel="Итог" dataDxfId="154"/>
    <tableColumn id="2" name="очки" dataDxfId="153" totalsRowDxfId="152"/>
    <tableColumn id="3" name="HS 85-109  3 этап" dataDxfId="151" totalsRowDxfId="150"/>
    <tableColumn id="4" name="HS 85-109  4 этап" dataDxfId="149" totalsRowDxfId="148"/>
    <tableColumn id="5" name="HS 85-109  5 этап" dataDxfId="147" totalsRowDxfId="146"/>
    <tableColumn id="6" name="HS 85-109  7 этап" dataDxfId="145" totalsRowDxfId="144"/>
    <tableColumn id="7" name="HS 85-109  8 этап" dataDxfId="143" totalsRowDxfId="142"/>
    <tableColumn id="9" name="HS 85-109  9 этап" dataDxfId="141" totalsRowDxfId="140"/>
    <tableColumn id="10" name="HS 85-109  10 этап" dataDxfId="139" totalsRowDxfId="138"/>
    <tableColumn id="14" name="HS 85-109  11 этап" dataDxfId="137" totalsRowDxfId="136"/>
    <tableColumn id="15" name="HS 85-109  12 этап" dataDxfId="135" totalsRowDxfId="134"/>
    <tableColumn id="11" name="Сумма" dataDxfId="133">
      <calculatedColumnFormula>SUM(Таблица1[[#This Row],[HS 85-109  3 этап]:[HS 85-109  12 этап]])</calculatedColumnFormula>
    </tableColumn>
    <tableColumn id="12" name="место" totalsRowFunction="sum" dataDxfId="132" totalsRowDxfId="131">
      <calculatedColumnFormula>RANK(L3,$L$3:$L$31,0)</calculatedColumnFormula>
    </tableColumn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id="2" name="Таблица14" displayName="Таблица14" ref="A2:H41" headerRowDxfId="130" dataDxfId="129" totalsRowDxfId="127" tableBorderDxfId="128">
  <autoFilter ref="A2:H41"/>
  <sortState ref="A3:H41">
    <sortCondition ref="H2:H41"/>
  </sortState>
  <tableColumns count="8">
    <tableColumn id="1" name="Ф.И.О." totalsRowLabel="Итог" dataDxfId="126"/>
    <tableColumn id="2" name="очки" dataDxfId="125" totalsRowDxfId="124"/>
    <tableColumn id="3" name="КР" dataDxfId="123" totalsRowDxfId="122"/>
    <tableColumn id="4" name="ТС              1" dataDxfId="121" totalsRowDxfId="120"/>
    <tableColumn id="5" name="ТС              2" dataDxfId="119" totalsRowDxfId="118"/>
    <tableColumn id="15" name="ЧР" dataDxfId="117" totalsRowDxfId="116"/>
    <tableColumn id="11" name="Сумма" dataDxfId="115" totalsRowDxfId="114">
      <calculatedColumnFormula>SUM(Таблица14[[#This Row],[КР]:[ЧР]])</calculatedColumnFormula>
    </tableColumn>
    <tableColumn id="12" name="место" totalsRowFunction="sum" dataDxfId="113" totalsRowDxfId="112">
      <calculatedColumnFormula>RANK(G3,$G$3:$G$41,0)</calculatedColumnFormula>
    </tableColumn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4" name="Таблица145" displayName="Таблица145" ref="A2:I41" headerRowDxfId="111" dataDxfId="110" totalsRowDxfId="108" tableBorderDxfId="109">
  <autoFilter ref="A2:I41"/>
  <sortState ref="A3:I41">
    <sortCondition ref="I2:I41"/>
  </sortState>
  <tableColumns count="9">
    <tableColumn id="1" name="Ф.И.О." totalsRowLabel="Итог" dataDxfId="107"/>
    <tableColumn id="2" name="очки" dataDxfId="106" totalsRowDxfId="105"/>
    <tableColumn id="3" name="ПР   Юр" dataDxfId="104" totalsRowDxfId="103"/>
    <tableColumn id="4" name="КР" dataDxfId="102" totalsRowDxfId="101"/>
    <tableColumn id="5" name="ТС              1" dataDxfId="100" totalsRowDxfId="99"/>
    <tableColumn id="6" name="ТС              2" dataDxfId="98" totalsRowDxfId="97"/>
    <tableColumn id="15" name="ЧР" dataDxfId="96" totalsRowDxfId="95"/>
    <tableColumn id="11" name="Сумма" dataDxfId="94" totalsRowDxfId="93">
      <calculatedColumnFormula>SUM(Таблица145[[#This Row],[ПР   Юр]:[ЧР]])</calculatedColumnFormula>
    </tableColumn>
    <tableColumn id="12" name="место" totalsRowFunction="sum" dataDxfId="92" totalsRowDxfId="91">
      <calculatedColumnFormula>RANK(H3,$H$3:$H$41,0)</calculatedColumnFormula>
    </tableColumn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id="6" name="Таблица1457" displayName="Таблица1457" ref="A2:J41" headerRowDxfId="90" dataDxfId="89" totalsRowDxfId="87" tableBorderDxfId="88">
  <autoFilter ref="A2:J41"/>
  <sortState ref="A3:J41">
    <sortCondition ref="J2:J41"/>
  </sortState>
  <tableColumns count="10">
    <tableColumn id="1" name="Ф.И.О." totalsRowLabel="Итог" dataDxfId="86"/>
    <tableColumn id="2" name="очки" dataDxfId="85" totalsRowDxfId="84"/>
    <tableColumn id="3" name="ПР  Юр" dataDxfId="83" totalsRowDxfId="82"/>
    <tableColumn id="7" name="ПР  Дш" dataDxfId="81" totalsRowDxfId="80"/>
    <tableColumn id="4" name="КР" dataDxfId="79" totalsRowDxfId="78"/>
    <tableColumn id="5" name="ТС  1" dataDxfId="77" totalsRowDxfId="76"/>
    <tableColumn id="6" name="ТС  2" dataDxfId="75" totalsRowDxfId="74"/>
    <tableColumn id="15" name="ЧР" dataDxfId="73" totalsRowDxfId="72"/>
    <tableColumn id="11" name="Сумма" dataDxfId="71" totalsRowDxfId="70">
      <calculatedColumnFormula>SUM(Таблица1457[[#This Row],[ПР  Юр]:[ЧР]])</calculatedColumnFormula>
    </tableColumn>
    <tableColumn id="12" name="Место" totalsRowFunction="sum" dataDxfId="69" totalsRowDxfId="68">
      <calculatedColumnFormula>RANK(I3,$I$3:$I$41,0)</calculatedColumnFormula>
    </tableColumn>
  </tableColumns>
  <tableStyleInfo name="TableStyleLight1" showFirstColumn="0" showLastColumn="0" showRowStripes="1" showColumnStripes="0"/>
</table>
</file>

<file path=xl/tables/table5.xml><?xml version="1.0" encoding="utf-8"?>
<table xmlns="http://schemas.openxmlformats.org/spreadsheetml/2006/main" id="5" name="Таблица5" displayName="Таблица5" ref="A2:M59" totalsRowShown="0" headerRowDxfId="67" dataDxfId="65" headerRowBorderDxfId="66" tableBorderDxfId="64">
  <autoFilter ref="A2:M59"/>
  <sortState ref="A3:M59">
    <sortCondition ref="M2:M59"/>
  </sortState>
  <tableColumns count="13">
    <tableColumn id="1" name="Ф.И.О." dataDxfId="63"/>
    <tableColumn id="2" name="очки" dataDxfId="62"/>
    <tableColumn id="3" name="HS 85-109 10км         3 этап" dataDxfId="61"/>
    <tableColumn id="4" name="HS 85-109 10км          4 этап" dataDxfId="60"/>
    <tableColumn id="5" name="HS 85-109 10км          7 этап" dataDxfId="59"/>
    <tableColumn id="6" name="HS 85-109 10км          8 этап" dataDxfId="58"/>
    <tableColumn id="7" name="HS 85-109 10км          9 этап" dataDxfId="57"/>
    <tableColumn id="9" name="HS 85-109 10км          10 этап" dataDxfId="56"/>
    <tableColumn id="10" name="HS 85-109 10км          11/1 этап" dataDxfId="55"/>
    <tableColumn id="8" name="HS 85-109 10км          11/2 этап" dataDxfId="54"/>
    <tableColumn id="13" name="HS 85-109 10км          11/3 этап" dataDxfId="53"/>
    <tableColumn id="11" name="Сумма" dataDxfId="52"/>
    <tableColumn id="12" name="Место" dataDxfId="51">
      <calculatedColumnFormula>RANK(L3,$L$3:$L$59,0)</calculatedColumnFormula>
    </tableColumn>
  </tableColumns>
  <tableStyleInfo name="TableStyleLight1" showFirstColumn="0" showLastColumn="0" showRowStripes="1" showColumnStripes="0"/>
</table>
</file>

<file path=xl/tables/table6.xml><?xml version="1.0" encoding="utf-8"?>
<table xmlns="http://schemas.openxmlformats.org/spreadsheetml/2006/main" id="3" name="Таблица54" displayName="Таблица54" ref="A2:K58" totalsRowShown="0" headerRowDxfId="50" dataDxfId="48" headerRowBorderDxfId="49" tableBorderDxfId="47">
  <autoFilter ref="A2:K58"/>
  <sortState ref="A3:K58">
    <sortCondition ref="K2:K58"/>
  </sortState>
  <tableColumns count="11">
    <tableColumn id="1" name="Ф.И.О." dataDxfId="46"/>
    <tableColumn id="2" name="очки" dataDxfId="45"/>
    <tableColumn id="3" name="КР" dataDxfId="44"/>
    <tableColumn id="4" name="М.И.     К90" dataDxfId="43"/>
    <tableColumn id="5" name="М.И.    К120" dataDxfId="42"/>
    <tableColumn id="6" name="Т.С.     К90" dataDxfId="41"/>
    <tableColumn id="7" name="Т.С.    К120" dataDxfId="40"/>
    <tableColumn id="9" name="ЧР       К90" dataDxfId="39"/>
    <tableColumn id="13" name="ЧР      К120" dataDxfId="38"/>
    <tableColumn id="11" name="Сумма" dataDxfId="37">
      <calculatedColumnFormula>SUM(Таблица54[[#This Row],[КР]:[ЧР      К120]])</calculatedColumnFormula>
    </tableColumn>
    <tableColumn id="12" name="Место" dataDxfId="36">
      <calculatedColumnFormula>RANK(J3,$J$3:$J$58,0)</calculatedColumnFormula>
    </tableColumn>
  </tableColumns>
  <tableStyleInfo name="TableStyleLight1" showFirstColumn="0" showLastColumn="0" showRowStripes="1" showColumnStripes="0"/>
</table>
</file>

<file path=xl/tables/table7.xml><?xml version="1.0" encoding="utf-8"?>
<table xmlns="http://schemas.openxmlformats.org/spreadsheetml/2006/main" id="11" name="Таблица5412" displayName="Таблица5412" ref="A2:M56" totalsRowShown="0" headerRowDxfId="35" dataDxfId="33" headerRowBorderDxfId="34" tableBorderDxfId="32">
  <autoFilter ref="A2:M56"/>
  <sortState ref="A3:M56">
    <sortCondition ref="M2:M56"/>
  </sortState>
  <tableColumns count="13">
    <tableColumn id="1" name="Ф.И.О." dataDxfId="31"/>
    <tableColumn id="2" name="очки" dataDxfId="30"/>
    <tableColumn id="3" name="ПР 10км" dataDxfId="29"/>
    <tableColumn id="4" name="ПР    5км" dataDxfId="28"/>
    <tableColumn id="14" name="КР" dataDxfId="27"/>
    <tableColumn id="10" name="М.И.     К90" dataDxfId="26"/>
    <tableColumn id="5" name="М.И.    К120" dataDxfId="25"/>
    <tableColumn id="6" name="Т.С.     К90" dataDxfId="24"/>
    <tableColumn id="7" name="Т.С.    К120" dataDxfId="23"/>
    <tableColumn id="9" name="ЧР       К90" dataDxfId="22"/>
    <tableColumn id="13" name="ЧР      К120" dataDxfId="21"/>
    <tableColumn id="11" name="Сумма" dataDxfId="20">
      <calculatedColumnFormula>SUM(Таблица5412[[#This Row],[ПР 10км]:[ЧР      К120]])</calculatedColumnFormula>
    </tableColumn>
    <tableColumn id="12" name="Место" dataDxfId="19">
      <calculatedColumnFormula>RANK(L3,$L$3:$L$56,0)</calculatedColumnFormula>
    </tableColumn>
  </tableColumns>
  <tableStyleInfo name="TableStyleLight1" showFirstColumn="0" showLastColumn="0" showRowStripes="1" showColumnStripes="0"/>
</table>
</file>

<file path=xl/tables/table8.xml><?xml version="1.0" encoding="utf-8"?>
<table xmlns="http://schemas.openxmlformats.org/spreadsheetml/2006/main" id="13" name="Таблица541214" displayName="Таблица541214" ref="A2:O57" totalsRowShown="0" headerRowDxfId="18" dataDxfId="16" headerRowBorderDxfId="17" tableBorderDxfId="15">
  <autoFilter ref="A2:O57"/>
  <sortState ref="A3:O58">
    <sortCondition descending="1" ref="N2:N58"/>
  </sortState>
  <tableColumns count="15">
    <tableColumn id="1" name="Ф.И.О." dataDxfId="14"/>
    <tableColumn id="2" name="очки" dataDxfId="13"/>
    <tableColumn id="3" name="ПР Юш 10км" dataDxfId="12"/>
    <tableColumn id="4" name="ПР Юш    5км" dataDxfId="11"/>
    <tableColumn id="15" name="ПР Юр 10км" dataDxfId="10"/>
    <tableColumn id="16" name="ПР Юр    5км" dataDxfId="9"/>
    <tableColumn id="14" name="КР" dataDxfId="8"/>
    <tableColumn id="10" name="М.И.     К90" dataDxfId="7"/>
    <tableColumn id="5" name="М.И.    К120" dataDxfId="6"/>
    <tableColumn id="6" name="Т.С.     К90" dataDxfId="5"/>
    <tableColumn id="7" name="Т.С.    К120" dataDxfId="4"/>
    <tableColumn id="9" name="ЧР       К90" dataDxfId="3"/>
    <tableColumn id="13" name="ЧР      К120" dataDxfId="2"/>
    <tableColumn id="11" name="Сумма" dataDxfId="1">
      <calculatedColumnFormula>SUM(Таблица541214[[#This Row],[ПР Юш 10км]:[ЧР      К120]])</calculatedColumnFormula>
    </tableColumn>
    <tableColumn id="12" name="Место" dataDxfId="0">
      <calculatedColumnFormula>RANK(N3,$N$3:$N$57,0)</calculatedColumnFormula>
    </tableColumn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9"/>
  <sheetViews>
    <sheetView view="pageBreakPreview" topLeftCell="A28" zoomScaleSheetLayoutView="100" workbookViewId="0">
      <selection activeCell="O30" sqref="O30:U54"/>
    </sheetView>
  </sheetViews>
  <sheetFormatPr defaultRowHeight="12.75" x14ac:dyDescent="0.2"/>
  <cols>
    <col min="12" max="12" width="6.42578125" customWidth="1"/>
  </cols>
  <sheetData>
    <row r="1" spans="1:10" x14ac:dyDescent="0.2">
      <c r="E1" s="67" t="s">
        <v>5</v>
      </c>
      <c r="F1" s="68"/>
      <c r="G1" s="68"/>
      <c r="H1" s="68"/>
      <c r="I1" s="68"/>
      <c r="J1" s="68"/>
    </row>
    <row r="2" spans="1:10" x14ac:dyDescent="0.2">
      <c r="E2" s="68"/>
      <c r="F2" s="68"/>
      <c r="G2" s="68"/>
      <c r="H2" s="68"/>
      <c r="I2" s="68"/>
      <c r="J2" s="68"/>
    </row>
    <row r="3" spans="1:10" x14ac:dyDescent="0.2">
      <c r="E3" s="68"/>
      <c r="F3" s="68"/>
      <c r="G3" s="68"/>
      <c r="H3" s="68"/>
      <c r="I3" s="68"/>
      <c r="J3" s="68"/>
    </row>
    <row r="4" spans="1:10" x14ac:dyDescent="0.2">
      <c r="E4" s="68"/>
      <c r="F4" s="68"/>
      <c r="G4" s="68"/>
      <c r="H4" s="68"/>
      <c r="I4" s="68"/>
      <c r="J4" s="68"/>
    </row>
    <row r="5" spans="1:10" x14ac:dyDescent="0.2">
      <c r="E5" s="68"/>
      <c r="F5" s="68"/>
      <c r="G5" s="68"/>
      <c r="H5" s="68"/>
      <c r="I5" s="68"/>
      <c r="J5" s="68"/>
    </row>
    <row r="6" spans="1:10" x14ac:dyDescent="0.2">
      <c r="E6" s="68"/>
      <c r="F6" s="68"/>
      <c r="G6" s="68"/>
      <c r="H6" s="68"/>
      <c r="I6" s="68"/>
      <c r="J6" s="68"/>
    </row>
    <row r="7" spans="1:10" x14ac:dyDescent="0.2">
      <c r="E7" s="68"/>
      <c r="F7" s="68"/>
      <c r="G7" s="68"/>
      <c r="H7" s="68"/>
      <c r="I7" s="68"/>
      <c r="J7" s="68"/>
    </row>
    <row r="8" spans="1:10" x14ac:dyDescent="0.2">
      <c r="E8" s="68"/>
      <c r="F8" s="68"/>
      <c r="G8" s="68"/>
      <c r="H8" s="68"/>
      <c r="I8" s="68"/>
      <c r="J8" s="68"/>
    </row>
    <row r="9" spans="1:10" x14ac:dyDescent="0.2">
      <c r="E9" s="68"/>
      <c r="F9" s="68"/>
      <c r="G9" s="68"/>
      <c r="H9" s="68"/>
      <c r="I9" s="68"/>
      <c r="J9" s="68"/>
    </row>
    <row r="10" spans="1:10" x14ac:dyDescent="0.2">
      <c r="E10" s="68"/>
      <c r="F10" s="68"/>
      <c r="G10" s="68"/>
      <c r="H10" s="68"/>
      <c r="I10" s="68"/>
      <c r="J10" s="68"/>
    </row>
    <row r="11" spans="1:10" x14ac:dyDescent="0.2">
      <c r="E11" s="68"/>
      <c r="F11" s="68"/>
      <c r="G11" s="68"/>
      <c r="H11" s="68"/>
      <c r="I11" s="68"/>
      <c r="J11" s="68"/>
    </row>
    <row r="12" spans="1:10" x14ac:dyDescent="0.2">
      <c r="E12" s="68"/>
      <c r="F12" s="68"/>
      <c r="G12" s="68"/>
      <c r="H12" s="68"/>
      <c r="I12" s="68"/>
      <c r="J12" s="68"/>
    </row>
    <row r="13" spans="1:10" x14ac:dyDescent="0.2">
      <c r="A13" s="3"/>
      <c r="B13" s="3"/>
      <c r="C13" s="3"/>
      <c r="D13" s="3"/>
      <c r="E13" s="3"/>
      <c r="F13" s="3"/>
      <c r="G13" s="3"/>
      <c r="H13" s="3"/>
      <c r="I13" s="3"/>
      <c r="J13" s="3"/>
    </row>
    <row r="14" spans="1:10" x14ac:dyDescent="0.2">
      <c r="A14" s="3"/>
      <c r="B14" s="3"/>
      <c r="C14" s="3"/>
      <c r="D14" s="3"/>
      <c r="E14" s="3"/>
      <c r="F14" s="3"/>
      <c r="G14" s="3"/>
      <c r="H14" s="3"/>
      <c r="I14" s="3"/>
      <c r="J14" s="3"/>
    </row>
    <row r="15" spans="1:10" x14ac:dyDescent="0.2">
      <c r="A15" s="3"/>
      <c r="B15" s="3"/>
      <c r="C15" s="3"/>
      <c r="D15" s="3"/>
      <c r="E15" s="3"/>
      <c r="F15" s="3"/>
      <c r="G15" s="3"/>
      <c r="H15" s="3"/>
      <c r="I15" s="3"/>
      <c r="J15" s="3"/>
    </row>
    <row r="16" spans="1:10" ht="18.75" x14ac:dyDescent="0.2">
      <c r="A16" s="3"/>
      <c r="B16" s="3"/>
      <c r="C16" s="3"/>
      <c r="D16" s="3"/>
      <c r="E16" s="4"/>
      <c r="F16" s="3"/>
      <c r="G16" s="3"/>
      <c r="H16" s="3"/>
      <c r="I16" s="3"/>
      <c r="J16" s="3"/>
    </row>
    <row r="17" spans="1:10" ht="18.75" x14ac:dyDescent="0.2">
      <c r="A17" s="3"/>
      <c r="B17" s="3"/>
      <c r="C17" s="3"/>
      <c r="D17" s="3"/>
      <c r="E17" s="4"/>
      <c r="F17" s="3"/>
      <c r="G17" s="3"/>
      <c r="H17" s="3"/>
      <c r="I17" s="3"/>
      <c r="J17" s="3"/>
    </row>
    <row r="18" spans="1:10" ht="18.75" x14ac:dyDescent="0.2">
      <c r="A18" s="3"/>
      <c r="B18" s="3"/>
      <c r="C18" s="3"/>
      <c r="D18" s="3"/>
      <c r="E18" s="4"/>
      <c r="F18" s="3"/>
      <c r="G18" s="3"/>
      <c r="H18" s="3"/>
      <c r="I18" s="3"/>
      <c r="J18" s="3"/>
    </row>
    <row r="19" spans="1:10" ht="18.75" x14ac:dyDescent="0.2">
      <c r="A19" s="3"/>
      <c r="B19" s="3"/>
      <c r="C19" s="3"/>
      <c r="D19" s="3"/>
      <c r="E19" s="4"/>
      <c r="F19" s="3"/>
      <c r="G19" s="3"/>
      <c r="H19" s="3"/>
      <c r="I19" s="3"/>
      <c r="J19" s="3"/>
    </row>
    <row r="20" spans="1:10" ht="18.75" x14ac:dyDescent="0.2">
      <c r="A20" s="3"/>
      <c r="B20" s="3"/>
      <c r="C20" s="3"/>
      <c r="D20" s="3"/>
      <c r="E20" s="4"/>
      <c r="F20" s="3"/>
      <c r="G20" s="3"/>
      <c r="H20" s="3"/>
      <c r="I20" s="3"/>
      <c r="J20" s="3"/>
    </row>
    <row r="21" spans="1:10" ht="18.75" x14ac:dyDescent="0.2">
      <c r="A21" s="3"/>
      <c r="B21" s="3"/>
      <c r="C21" s="3"/>
      <c r="D21" s="3"/>
      <c r="E21" s="4"/>
      <c r="F21" s="3"/>
      <c r="G21" s="3"/>
      <c r="H21" s="3"/>
      <c r="I21" s="3"/>
      <c r="J21" s="3"/>
    </row>
    <row r="22" spans="1:10" ht="18.75" x14ac:dyDescent="0.2">
      <c r="A22" s="3"/>
      <c r="B22" s="3"/>
      <c r="C22" s="3"/>
      <c r="D22" s="3"/>
      <c r="E22" s="4"/>
      <c r="F22" s="3"/>
      <c r="G22" s="3"/>
      <c r="H22" s="3"/>
      <c r="I22" s="3"/>
      <c r="J22" s="3"/>
    </row>
    <row r="23" spans="1:10" ht="18.75" x14ac:dyDescent="0.3">
      <c r="A23" s="3"/>
      <c r="B23" s="3"/>
      <c r="C23" s="3"/>
      <c r="D23" s="3"/>
      <c r="E23" s="5"/>
      <c r="F23" s="3"/>
      <c r="G23" s="3"/>
      <c r="H23" s="3"/>
      <c r="I23" s="3"/>
      <c r="J23" s="3"/>
    </row>
    <row r="24" spans="1:10" ht="12.75" customHeight="1" x14ac:dyDescent="0.2">
      <c r="A24" s="3"/>
      <c r="B24" s="2"/>
      <c r="C24" s="2"/>
      <c r="D24" s="2"/>
      <c r="E24" s="2"/>
      <c r="F24" s="2"/>
      <c r="G24" s="2"/>
      <c r="H24" s="2"/>
      <c r="I24" s="2"/>
      <c r="J24" s="3"/>
    </row>
    <row r="25" spans="1:10" ht="12.75" customHeight="1" x14ac:dyDescent="0.2">
      <c r="A25" s="3"/>
      <c r="B25" s="2"/>
      <c r="C25" s="2"/>
      <c r="D25" s="2"/>
      <c r="E25" s="2"/>
      <c r="F25" s="2"/>
      <c r="G25" s="2"/>
      <c r="H25" s="2"/>
      <c r="I25" s="2"/>
      <c r="J25" s="3"/>
    </row>
    <row r="26" spans="1:10" ht="12.75" customHeight="1" x14ac:dyDescent="0.2">
      <c r="A26" s="3"/>
      <c r="B26" s="2"/>
      <c r="C26" s="2"/>
      <c r="D26" s="2"/>
      <c r="E26" s="2"/>
      <c r="F26" s="2"/>
      <c r="G26" s="2"/>
      <c r="H26" s="2"/>
      <c r="I26" s="2"/>
      <c r="J26" s="3"/>
    </row>
    <row r="27" spans="1:10" ht="12.75" customHeight="1" x14ac:dyDescent="0.2">
      <c r="A27" s="3"/>
      <c r="B27" s="2"/>
      <c r="C27" s="2"/>
      <c r="D27" s="2"/>
      <c r="E27" s="2"/>
      <c r="F27" s="2"/>
      <c r="G27" s="2"/>
      <c r="H27" s="2"/>
      <c r="I27" s="2"/>
      <c r="J27" s="3"/>
    </row>
    <row r="28" spans="1:10" ht="12.75" customHeight="1" x14ac:dyDescent="0.2">
      <c r="A28" s="3"/>
      <c r="B28" s="2"/>
      <c r="C28" s="2"/>
      <c r="D28" s="2"/>
      <c r="E28" s="2"/>
      <c r="F28" s="2"/>
      <c r="G28" s="2"/>
      <c r="H28" s="2"/>
      <c r="I28" s="2"/>
      <c r="J28" s="3"/>
    </row>
    <row r="29" spans="1:10" ht="12.75" customHeight="1" x14ac:dyDescent="0.2">
      <c r="A29" s="3"/>
      <c r="B29" s="2"/>
      <c r="C29" s="2"/>
      <c r="D29" s="2"/>
      <c r="E29" s="2"/>
      <c r="F29" s="2"/>
      <c r="G29" s="2"/>
      <c r="H29" s="2"/>
      <c r="I29" s="2"/>
      <c r="J29" s="3"/>
    </row>
    <row r="30" spans="1:10" x14ac:dyDescent="0.2">
      <c r="A30" s="3"/>
      <c r="B30" s="3"/>
      <c r="C30" s="3"/>
      <c r="D30" s="3"/>
      <c r="E30" s="3"/>
      <c r="F30" s="3"/>
      <c r="G30" s="3"/>
      <c r="H30" s="3"/>
      <c r="I30" s="3"/>
      <c r="J30" s="3"/>
    </row>
    <row r="31" spans="1:10" x14ac:dyDescent="0.2">
      <c r="A31" s="3"/>
      <c r="B31" s="3"/>
      <c r="C31" s="3"/>
      <c r="D31" s="3"/>
      <c r="E31" s="3"/>
      <c r="F31" s="3"/>
      <c r="G31" s="3"/>
      <c r="H31" s="3"/>
      <c r="I31" s="3"/>
      <c r="J31" s="3"/>
    </row>
    <row r="32" spans="1:10" x14ac:dyDescent="0.2">
      <c r="A32" s="3"/>
      <c r="B32" s="3"/>
      <c r="C32" s="3"/>
      <c r="D32" s="3"/>
      <c r="E32" s="3"/>
      <c r="F32" s="3"/>
      <c r="G32" s="3"/>
      <c r="H32" s="3"/>
      <c r="I32" s="3"/>
      <c r="J32" s="3"/>
    </row>
    <row r="33" spans="1:10" x14ac:dyDescent="0.2">
      <c r="A33" s="3"/>
      <c r="B33" s="3"/>
      <c r="C33" s="3"/>
      <c r="D33" s="3"/>
      <c r="E33" s="3"/>
      <c r="F33" s="3"/>
      <c r="G33" s="3"/>
      <c r="H33" s="3"/>
      <c r="I33" s="3"/>
      <c r="J33" s="3"/>
    </row>
    <row r="34" spans="1:10" x14ac:dyDescent="0.2">
      <c r="A34" s="3"/>
      <c r="B34" s="3"/>
      <c r="C34" s="3"/>
      <c r="D34" s="3"/>
      <c r="E34" s="3"/>
      <c r="F34" s="3"/>
      <c r="G34" s="3"/>
      <c r="H34" s="3"/>
      <c r="I34" s="3"/>
      <c r="J34" s="3"/>
    </row>
    <row r="35" spans="1:10" x14ac:dyDescent="0.2">
      <c r="A35" s="3"/>
      <c r="B35" s="3"/>
      <c r="C35" s="1"/>
      <c r="D35" s="1"/>
      <c r="E35" s="1"/>
      <c r="F35" s="1"/>
      <c r="G35" s="1"/>
      <c r="H35" s="1"/>
      <c r="I35" s="3"/>
      <c r="J35" s="3"/>
    </row>
    <row r="36" spans="1:10" x14ac:dyDescent="0.2">
      <c r="A36" s="3"/>
      <c r="B36" s="3"/>
      <c r="C36" s="1"/>
      <c r="D36" s="1"/>
      <c r="E36" s="1"/>
      <c r="F36" s="1"/>
      <c r="G36" s="1"/>
      <c r="H36" s="1"/>
      <c r="I36" s="3"/>
      <c r="J36" s="3"/>
    </row>
    <row r="37" spans="1:10" x14ac:dyDescent="0.2">
      <c r="A37" s="3"/>
      <c r="B37" s="3"/>
      <c r="C37" s="1"/>
      <c r="D37" s="1"/>
      <c r="E37" s="1"/>
      <c r="F37" s="1"/>
      <c r="G37" s="1"/>
      <c r="H37" s="1"/>
      <c r="I37" s="3"/>
      <c r="J37" s="3"/>
    </row>
    <row r="38" spans="1:10" x14ac:dyDescent="0.2">
      <c r="A38" s="3"/>
      <c r="B38" s="3"/>
      <c r="C38" s="1"/>
      <c r="D38" s="1"/>
      <c r="E38" s="1"/>
      <c r="F38" s="1"/>
      <c r="G38" s="1"/>
      <c r="H38" s="1"/>
      <c r="I38" s="3"/>
      <c r="J38" s="3"/>
    </row>
    <row r="39" spans="1:10" x14ac:dyDescent="0.2">
      <c r="A39" s="3"/>
      <c r="B39" s="3"/>
      <c r="C39" s="1"/>
      <c r="D39" s="1"/>
      <c r="E39" s="1"/>
      <c r="F39" s="1"/>
      <c r="G39" s="1"/>
      <c r="H39" s="1"/>
      <c r="I39" s="3"/>
      <c r="J39" s="3"/>
    </row>
    <row r="40" spans="1:10" x14ac:dyDescent="0.2">
      <c r="A40" s="3"/>
      <c r="B40" s="3"/>
      <c r="C40" s="1"/>
      <c r="D40" s="1"/>
      <c r="E40" s="1"/>
      <c r="F40" s="1"/>
      <c r="G40" s="1"/>
      <c r="H40" s="1"/>
      <c r="I40" s="3"/>
      <c r="J40" s="3"/>
    </row>
    <row r="41" spans="1:10" x14ac:dyDescent="0.2">
      <c r="A41" s="3"/>
      <c r="B41" s="3"/>
      <c r="C41" s="1"/>
      <c r="D41" s="1"/>
      <c r="E41" s="1"/>
      <c r="F41" s="1"/>
      <c r="G41" s="1"/>
      <c r="H41" s="1"/>
      <c r="I41" s="3"/>
      <c r="J41" s="3"/>
    </row>
    <row r="42" spans="1:10" x14ac:dyDescent="0.2">
      <c r="A42" s="3"/>
      <c r="B42" s="3"/>
      <c r="C42" s="1"/>
      <c r="D42" s="1"/>
      <c r="E42" s="1"/>
      <c r="F42" s="1"/>
      <c r="G42" s="1"/>
      <c r="H42" s="1"/>
      <c r="I42" s="3"/>
      <c r="J42" s="3"/>
    </row>
    <row r="43" spans="1:10" x14ac:dyDescent="0.2">
      <c r="A43" s="3"/>
      <c r="B43" s="3"/>
      <c r="C43" s="1"/>
      <c r="D43" s="1"/>
      <c r="E43" s="1"/>
      <c r="F43" s="1"/>
      <c r="G43" s="1"/>
      <c r="H43" s="1"/>
      <c r="I43" s="3"/>
      <c r="J43" s="3"/>
    </row>
    <row r="44" spans="1:10" x14ac:dyDescent="0.2">
      <c r="A44" s="3"/>
      <c r="B44" s="3"/>
      <c r="C44" s="1"/>
      <c r="D44" s="1"/>
      <c r="E44" s="1"/>
      <c r="F44" s="1"/>
      <c r="G44" s="1"/>
      <c r="H44" s="1"/>
      <c r="I44" s="3"/>
      <c r="J44" s="3"/>
    </row>
    <row r="45" spans="1:10" x14ac:dyDescent="0.2">
      <c r="A45" s="3"/>
      <c r="B45" s="3"/>
      <c r="C45" s="1"/>
      <c r="D45" s="1"/>
      <c r="E45" s="1"/>
      <c r="F45" s="1"/>
      <c r="G45" s="1"/>
      <c r="H45" s="1"/>
      <c r="I45" s="3"/>
      <c r="J45" s="3"/>
    </row>
    <row r="46" spans="1:10" ht="12.75" customHeight="1" x14ac:dyDescent="0.2">
      <c r="A46" s="3"/>
      <c r="B46" s="66" t="s">
        <v>67</v>
      </c>
      <c r="C46" s="66"/>
      <c r="D46" s="66"/>
      <c r="E46" s="66"/>
      <c r="F46" s="66"/>
      <c r="G46" s="66"/>
      <c r="H46" s="66"/>
      <c r="I46" s="66"/>
      <c r="J46" s="3"/>
    </row>
    <row r="47" spans="1:10" ht="12.75" customHeight="1" x14ac:dyDescent="0.2">
      <c r="A47" s="3"/>
      <c r="B47" s="66"/>
      <c r="C47" s="66"/>
      <c r="D47" s="66"/>
      <c r="E47" s="66"/>
      <c r="F47" s="66"/>
      <c r="G47" s="66"/>
      <c r="H47" s="66"/>
      <c r="I47" s="66"/>
      <c r="J47" s="3"/>
    </row>
    <row r="48" spans="1:10" ht="12.75" customHeight="1" x14ac:dyDescent="0.2">
      <c r="A48" s="3"/>
      <c r="B48" s="66"/>
      <c r="C48" s="66"/>
      <c r="D48" s="66"/>
      <c r="E48" s="66"/>
      <c r="F48" s="66"/>
      <c r="G48" s="66"/>
      <c r="H48" s="66"/>
      <c r="I48" s="66"/>
      <c r="J48" s="3"/>
    </row>
    <row r="49" spans="1:10" ht="12.75" customHeight="1" x14ac:dyDescent="0.2">
      <c r="A49" s="3"/>
      <c r="B49" s="66"/>
      <c r="C49" s="66"/>
      <c r="D49" s="66"/>
      <c r="E49" s="66"/>
      <c r="F49" s="66"/>
      <c r="G49" s="66"/>
      <c r="H49" s="66"/>
      <c r="I49" s="66"/>
      <c r="J49" s="3"/>
    </row>
    <row r="50" spans="1:10" x14ac:dyDescent="0.2">
      <c r="A50" s="3"/>
      <c r="B50" s="66"/>
      <c r="C50" s="66"/>
      <c r="D50" s="66"/>
      <c r="E50" s="66"/>
      <c r="F50" s="66"/>
      <c r="G50" s="66"/>
      <c r="H50" s="66"/>
      <c r="I50" s="66"/>
      <c r="J50" s="3"/>
    </row>
    <row r="51" spans="1:10" x14ac:dyDescent="0.2">
      <c r="A51" s="3"/>
      <c r="B51" s="65" t="s">
        <v>68</v>
      </c>
      <c r="C51" s="65"/>
      <c r="D51" s="65"/>
      <c r="E51" s="65"/>
      <c r="F51" s="65"/>
      <c r="G51" s="65"/>
      <c r="H51" s="65"/>
      <c r="I51" s="65"/>
      <c r="J51" s="3"/>
    </row>
    <row r="52" spans="1:10" x14ac:dyDescent="0.2">
      <c r="A52" s="3"/>
      <c r="B52" s="65"/>
      <c r="C52" s="65"/>
      <c r="D52" s="65"/>
      <c r="E52" s="65"/>
      <c r="F52" s="65"/>
      <c r="G52" s="65"/>
      <c r="H52" s="65"/>
      <c r="I52" s="65"/>
      <c r="J52" s="3"/>
    </row>
    <row r="53" spans="1:10" x14ac:dyDescent="0.2">
      <c r="A53" s="3"/>
      <c r="B53" s="65"/>
      <c r="C53" s="65"/>
      <c r="D53" s="65"/>
      <c r="E53" s="65"/>
      <c r="F53" s="65"/>
      <c r="G53" s="65"/>
      <c r="H53" s="65"/>
      <c r="I53" s="65"/>
      <c r="J53" s="3"/>
    </row>
    <row r="54" spans="1:10" x14ac:dyDescent="0.2">
      <c r="A54" s="3"/>
      <c r="B54" s="65"/>
      <c r="C54" s="65"/>
      <c r="D54" s="65"/>
      <c r="E54" s="65"/>
      <c r="F54" s="65"/>
      <c r="G54" s="65"/>
      <c r="H54" s="65"/>
      <c r="I54" s="65"/>
      <c r="J54" s="3"/>
    </row>
    <row r="55" spans="1:10" x14ac:dyDescent="0.2">
      <c r="A55" s="3"/>
      <c r="B55" s="3"/>
      <c r="C55" s="3"/>
      <c r="D55" s="3"/>
      <c r="E55" s="3"/>
      <c r="F55" s="3"/>
      <c r="G55" s="3"/>
      <c r="H55" s="3"/>
      <c r="I55" s="3"/>
      <c r="J55" s="3"/>
    </row>
    <row r="56" spans="1:10" x14ac:dyDescent="0.2">
      <c r="A56" s="3"/>
      <c r="B56" s="3"/>
      <c r="C56" s="3"/>
      <c r="D56" s="3"/>
      <c r="E56" s="3"/>
      <c r="F56" s="3"/>
      <c r="G56" s="3"/>
      <c r="H56" s="3"/>
      <c r="I56" s="3"/>
      <c r="J56" s="3"/>
    </row>
    <row r="57" spans="1:10" x14ac:dyDescent="0.2">
      <c r="A57" s="3"/>
      <c r="B57" s="3"/>
      <c r="C57" s="3"/>
      <c r="D57" s="3"/>
      <c r="E57" s="3"/>
      <c r="F57" s="3"/>
      <c r="G57" s="3"/>
      <c r="H57" s="3"/>
      <c r="I57" s="3"/>
      <c r="J57" s="3"/>
    </row>
    <row r="58" spans="1:10" x14ac:dyDescent="0.2">
      <c r="A58" s="3"/>
      <c r="B58" s="3"/>
      <c r="C58" s="3"/>
      <c r="D58" s="3"/>
      <c r="E58" s="3"/>
      <c r="F58" s="3"/>
      <c r="G58" s="3"/>
      <c r="H58" s="3"/>
      <c r="I58" s="3"/>
      <c r="J58" s="3"/>
    </row>
    <row r="59" spans="1:10" x14ac:dyDescent="0.2">
      <c r="A59" s="3"/>
      <c r="B59" s="3"/>
      <c r="C59" s="3"/>
      <c r="D59" s="3"/>
      <c r="E59" s="3"/>
      <c r="F59" s="3"/>
      <c r="G59" s="3"/>
      <c r="H59" s="3"/>
      <c r="I59" s="3"/>
      <c r="J59" s="3"/>
    </row>
  </sheetData>
  <mergeCells count="3">
    <mergeCell ref="B51:I54"/>
    <mergeCell ref="B46:I50"/>
    <mergeCell ref="E1:J12"/>
  </mergeCells>
  <printOptions horizontalCentered="1" verticalCentered="1"/>
  <pageMargins left="0" right="0" top="0" bottom="0" header="0.31496062992125984" footer="0.31496062992125984"/>
  <pageSetup paperSize="9" scale="9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view="pageBreakPreview" zoomScaleNormal="100" zoomScaleSheetLayoutView="100" workbookViewId="0">
      <selection activeCell="F5" sqref="F5"/>
    </sheetView>
  </sheetViews>
  <sheetFormatPr defaultRowHeight="18" x14ac:dyDescent="0.25"/>
  <cols>
    <col min="1" max="1" width="29.5703125" style="49" customWidth="1"/>
    <col min="2" max="2" width="7.7109375" customWidth="1"/>
    <col min="3" max="9" width="9.7109375" customWidth="1"/>
    <col min="10" max="10" width="7.7109375" customWidth="1"/>
    <col min="11" max="11" width="9.140625" customWidth="1"/>
  </cols>
  <sheetData>
    <row r="1" spans="1:10" ht="39.75" customHeight="1" x14ac:dyDescent="0.2">
      <c r="A1" s="62" t="s">
        <v>153</v>
      </c>
      <c r="B1" s="63" t="s">
        <v>2</v>
      </c>
      <c r="C1" s="64" t="s">
        <v>155</v>
      </c>
      <c r="D1" s="64" t="s">
        <v>156</v>
      </c>
      <c r="E1" s="64" t="s">
        <v>157</v>
      </c>
      <c r="F1" s="64" t="s">
        <v>158</v>
      </c>
      <c r="G1" s="64" t="s">
        <v>159</v>
      </c>
      <c r="H1" s="64" t="s">
        <v>160</v>
      </c>
      <c r="I1" s="64" t="s">
        <v>4</v>
      </c>
      <c r="J1" s="64" t="s">
        <v>1</v>
      </c>
    </row>
    <row r="2" spans="1:10" ht="36.950000000000003" customHeight="1" x14ac:dyDescent="0.2">
      <c r="A2" s="47" t="s">
        <v>154</v>
      </c>
      <c r="B2" s="15" t="s">
        <v>2</v>
      </c>
      <c r="C2" s="36">
        <v>396</v>
      </c>
      <c r="D2" s="36">
        <v>308</v>
      </c>
      <c r="E2" s="36">
        <v>588</v>
      </c>
      <c r="F2" s="36">
        <v>355</v>
      </c>
      <c r="G2" s="36">
        <v>553</v>
      </c>
      <c r="H2" s="36">
        <v>675</v>
      </c>
      <c r="I2" s="37">
        <f>SUM(C2:H2)</f>
        <v>2875</v>
      </c>
      <c r="J2" s="40">
        <f>RANK(I2,$I$2:$I$30,0)</f>
        <v>1</v>
      </c>
    </row>
    <row r="3" spans="1:10" ht="36.950000000000003" customHeight="1" x14ac:dyDescent="0.2">
      <c r="A3" s="47" t="s">
        <v>170</v>
      </c>
      <c r="B3" s="15" t="s">
        <v>2</v>
      </c>
      <c r="C3" s="36">
        <v>1029</v>
      </c>
      <c r="D3" s="36">
        <v>630.5</v>
      </c>
      <c r="E3" s="36">
        <v>457.5</v>
      </c>
      <c r="F3" s="36"/>
      <c r="G3" s="36"/>
      <c r="H3" s="36">
        <v>188</v>
      </c>
      <c r="I3" s="37">
        <f>SUM(C3:H3)</f>
        <v>2305</v>
      </c>
      <c r="J3" s="40">
        <f>RANK(I3,$I$2:$I$30,0)</f>
        <v>2</v>
      </c>
    </row>
    <row r="4" spans="1:10" ht="36.950000000000003" customHeight="1" x14ac:dyDescent="0.2">
      <c r="A4" s="47" t="s">
        <v>172</v>
      </c>
      <c r="B4" s="15" t="s">
        <v>2</v>
      </c>
      <c r="C4" s="36">
        <v>507</v>
      </c>
      <c r="D4" s="36">
        <v>131</v>
      </c>
      <c r="E4" s="36"/>
      <c r="F4" s="36"/>
      <c r="G4" s="36">
        <v>176</v>
      </c>
      <c r="H4" s="36"/>
      <c r="I4" s="37">
        <f>SUM(C4:H4)</f>
        <v>814</v>
      </c>
      <c r="J4" s="40">
        <f>RANK(I4,$I$2:$I$30,0)</f>
        <v>3</v>
      </c>
    </row>
    <row r="5" spans="1:10" ht="36.950000000000003" customHeight="1" x14ac:dyDescent="0.2">
      <c r="A5" s="47" t="s">
        <v>171</v>
      </c>
      <c r="B5" s="15" t="s">
        <v>2</v>
      </c>
      <c r="C5" s="36">
        <v>487</v>
      </c>
      <c r="D5" s="36">
        <v>182</v>
      </c>
      <c r="E5" s="36"/>
      <c r="F5" s="36">
        <v>49.5</v>
      </c>
      <c r="G5" s="36"/>
      <c r="H5" s="36"/>
      <c r="I5" s="37">
        <f>SUM(C5:H5)</f>
        <v>718.5</v>
      </c>
      <c r="J5" s="40">
        <f>RANK(I5,$I$2:$I$30,0)</f>
        <v>4</v>
      </c>
    </row>
    <row r="6" spans="1:10" ht="36.950000000000003" customHeight="1" x14ac:dyDescent="0.2">
      <c r="A6" s="47" t="s">
        <v>162</v>
      </c>
      <c r="B6" s="15" t="s">
        <v>2</v>
      </c>
      <c r="C6" s="36">
        <v>103</v>
      </c>
      <c r="D6" s="36">
        <v>23</v>
      </c>
      <c r="E6" s="36"/>
      <c r="F6" s="36">
        <v>344.5</v>
      </c>
      <c r="G6" s="36"/>
      <c r="H6" s="36">
        <v>179</v>
      </c>
      <c r="I6" s="37">
        <f>SUM(C6:H6)</f>
        <v>649.5</v>
      </c>
      <c r="J6" s="40">
        <f>RANK(I6,$I$2:$I$30,0)</f>
        <v>5</v>
      </c>
    </row>
    <row r="7" spans="1:10" ht="36.950000000000003" customHeight="1" x14ac:dyDescent="0.2">
      <c r="A7" s="47" t="s">
        <v>164</v>
      </c>
      <c r="B7" s="15" t="s">
        <v>2</v>
      </c>
      <c r="C7" s="36"/>
      <c r="D7" s="36">
        <v>50</v>
      </c>
      <c r="E7" s="36">
        <v>113</v>
      </c>
      <c r="F7" s="36">
        <v>67</v>
      </c>
      <c r="G7" s="36">
        <v>51</v>
      </c>
      <c r="H7" s="36">
        <v>173</v>
      </c>
      <c r="I7" s="37">
        <f>SUM(C7:H7)</f>
        <v>454</v>
      </c>
      <c r="J7" s="40">
        <f>RANK(I7,$I$2:$I$30,0)</f>
        <v>6</v>
      </c>
    </row>
    <row r="8" spans="1:10" ht="36.950000000000003" customHeight="1" x14ac:dyDescent="0.2">
      <c r="A8" s="48" t="s">
        <v>168</v>
      </c>
      <c r="B8" s="15" t="s">
        <v>2</v>
      </c>
      <c r="C8" s="36">
        <v>192</v>
      </c>
      <c r="D8" s="36"/>
      <c r="E8" s="36"/>
      <c r="F8" s="36"/>
      <c r="G8" s="36"/>
      <c r="H8" s="36">
        <v>229</v>
      </c>
      <c r="I8" s="37">
        <f>SUM(C8:H8)</f>
        <v>421</v>
      </c>
      <c r="J8" s="40">
        <f>RANK(I8,$I$2:$I$30,0)</f>
        <v>7</v>
      </c>
    </row>
    <row r="9" spans="1:10" ht="36.950000000000003" customHeight="1" x14ac:dyDescent="0.2">
      <c r="A9" s="47" t="s">
        <v>161</v>
      </c>
      <c r="B9" s="15" t="s">
        <v>2</v>
      </c>
      <c r="C9" s="36">
        <v>194.5</v>
      </c>
      <c r="D9" s="36"/>
      <c r="E9" s="36"/>
      <c r="F9" s="36"/>
      <c r="G9" s="36"/>
      <c r="H9" s="36"/>
      <c r="I9" s="37">
        <f>SUM(C9:H9)</f>
        <v>194.5</v>
      </c>
      <c r="J9" s="40">
        <f>RANK(I9,$I$2:$I$30,0)</f>
        <v>8</v>
      </c>
    </row>
    <row r="10" spans="1:10" ht="36.950000000000003" customHeight="1" x14ac:dyDescent="0.2">
      <c r="A10" s="47" t="s">
        <v>165</v>
      </c>
      <c r="B10" s="15" t="s">
        <v>2</v>
      </c>
      <c r="C10" s="36">
        <v>91.5</v>
      </c>
      <c r="D10" s="36"/>
      <c r="E10" s="36">
        <v>4</v>
      </c>
      <c r="F10" s="36"/>
      <c r="G10" s="36"/>
      <c r="H10" s="36">
        <v>53</v>
      </c>
      <c r="I10" s="37">
        <f>SUM(C10:H10)</f>
        <v>148.5</v>
      </c>
      <c r="J10" s="40">
        <f>RANK(I10,$I$2:$I$30,0)</f>
        <v>9</v>
      </c>
    </row>
    <row r="11" spans="1:10" ht="36.950000000000003" customHeight="1" x14ac:dyDescent="0.2">
      <c r="A11" s="47" t="s">
        <v>166</v>
      </c>
      <c r="B11" s="15" t="s">
        <v>2</v>
      </c>
      <c r="C11" s="36"/>
      <c r="D11" s="36"/>
      <c r="E11" s="36">
        <v>40</v>
      </c>
      <c r="F11" s="36"/>
      <c r="G11" s="36">
        <v>86</v>
      </c>
      <c r="H11" s="36">
        <v>13</v>
      </c>
      <c r="I11" s="37">
        <f>SUM(C11:H11)</f>
        <v>139</v>
      </c>
      <c r="J11" s="40">
        <f>RANK(I11,$I$2:$I$30,0)</f>
        <v>10</v>
      </c>
    </row>
    <row r="12" spans="1:10" ht="36.950000000000003" customHeight="1" x14ac:dyDescent="0.2">
      <c r="A12" s="47" t="s">
        <v>167</v>
      </c>
      <c r="B12" s="15" t="s">
        <v>2</v>
      </c>
      <c r="C12" s="36"/>
      <c r="D12" s="36"/>
      <c r="E12" s="36"/>
      <c r="F12" s="36"/>
      <c r="G12" s="36"/>
      <c r="H12" s="36">
        <v>7</v>
      </c>
      <c r="I12" s="37">
        <f>SUM(C12:H12)</f>
        <v>7</v>
      </c>
      <c r="J12" s="40">
        <f>RANK(I12,$I$2:$I$30,0)</f>
        <v>11</v>
      </c>
    </row>
    <row r="13" spans="1:10" ht="36.950000000000003" customHeight="1" x14ac:dyDescent="0.2">
      <c r="A13" s="47" t="s">
        <v>169</v>
      </c>
      <c r="B13" s="15" t="s">
        <v>2</v>
      </c>
      <c r="C13" s="36"/>
      <c r="D13" s="36">
        <v>1</v>
      </c>
      <c r="E13" s="36"/>
      <c r="F13" s="36"/>
      <c r="G13" s="36"/>
      <c r="H13" s="36"/>
      <c r="I13" s="37">
        <f>SUM(C13:H13)</f>
        <v>1</v>
      </c>
      <c r="J13" s="40">
        <f>RANK(I13,$I$2:$I$30,0)</f>
        <v>12</v>
      </c>
    </row>
    <row r="14" spans="1:10" ht="36.950000000000003" customHeight="1" x14ac:dyDescent="0.2">
      <c r="A14" s="47"/>
      <c r="B14" s="15" t="s">
        <v>2</v>
      </c>
      <c r="C14" s="36"/>
      <c r="D14" s="36"/>
      <c r="E14" s="36"/>
      <c r="F14" s="36"/>
      <c r="G14" s="36"/>
      <c r="H14" s="36"/>
      <c r="I14" s="37">
        <f>SUM(C14:H14)</f>
        <v>0</v>
      </c>
      <c r="J14" s="40">
        <f>RANK(I14,$I$2:$I$30,0)</f>
        <v>13</v>
      </c>
    </row>
    <row r="15" spans="1:10" ht="36.950000000000003" customHeight="1" x14ac:dyDescent="0.2">
      <c r="A15" s="47"/>
      <c r="B15" s="15" t="s">
        <v>2</v>
      </c>
      <c r="C15" s="36"/>
      <c r="D15" s="36"/>
      <c r="E15" s="36"/>
      <c r="F15" s="36"/>
      <c r="G15" s="36"/>
      <c r="H15" s="36"/>
      <c r="I15" s="37">
        <f>SUM(C15:H15)</f>
        <v>0</v>
      </c>
      <c r="J15" s="40">
        <f>RANK(I15,$I$2:$I$30,0)</f>
        <v>13</v>
      </c>
    </row>
    <row r="16" spans="1:10" ht="36.950000000000003" customHeight="1" x14ac:dyDescent="0.2">
      <c r="A16" s="47"/>
      <c r="B16" s="15" t="s">
        <v>2</v>
      </c>
      <c r="C16" s="36"/>
      <c r="D16" s="36"/>
      <c r="E16" s="36"/>
      <c r="F16" s="36"/>
      <c r="G16" s="36"/>
      <c r="H16" s="36"/>
      <c r="I16" s="37">
        <f>SUM(C16:H16)</f>
        <v>0</v>
      </c>
      <c r="J16" s="40">
        <f>RANK(I16,$I$2:$I$30,0)</f>
        <v>13</v>
      </c>
    </row>
    <row r="17" spans="1:10" ht="36.950000000000003" customHeight="1" x14ac:dyDescent="0.2">
      <c r="A17" s="47"/>
      <c r="B17" s="15" t="s">
        <v>2</v>
      </c>
      <c r="C17" s="36"/>
      <c r="D17" s="36"/>
      <c r="E17" s="36"/>
      <c r="F17" s="36"/>
      <c r="G17" s="36"/>
      <c r="H17" s="36"/>
      <c r="I17" s="37">
        <f>SUM(C17:H17)</f>
        <v>0</v>
      </c>
      <c r="J17" s="40">
        <f>RANK(I17,$I$2:$I$30,0)</f>
        <v>13</v>
      </c>
    </row>
    <row r="18" spans="1:10" ht="36.950000000000003" customHeight="1" x14ac:dyDescent="0.2">
      <c r="A18" s="47"/>
      <c r="B18" s="15" t="s">
        <v>2</v>
      </c>
      <c r="C18" s="36"/>
      <c r="D18" s="36"/>
      <c r="E18" s="36"/>
      <c r="F18" s="36"/>
      <c r="G18" s="36"/>
      <c r="H18" s="36"/>
      <c r="I18" s="37">
        <f>SUM(C18:H18)</f>
        <v>0</v>
      </c>
      <c r="J18" s="40">
        <f>RANK(I18,$I$2:$I$30,0)</f>
        <v>13</v>
      </c>
    </row>
    <row r="19" spans="1:10" ht="36.950000000000003" customHeight="1" x14ac:dyDescent="0.2">
      <c r="A19" s="47"/>
      <c r="B19" s="15" t="s">
        <v>2</v>
      </c>
      <c r="C19" s="36"/>
      <c r="D19" s="36"/>
      <c r="E19" s="36"/>
      <c r="F19" s="36"/>
      <c r="G19" s="36"/>
      <c r="H19" s="36"/>
      <c r="I19" s="37">
        <f>SUM(C19:H19)</f>
        <v>0</v>
      </c>
      <c r="J19" s="40">
        <f>RANK(I19,$I$2:$I$30,0)</f>
        <v>13</v>
      </c>
    </row>
  </sheetData>
  <autoFilter ref="A1:J1">
    <sortState ref="A2:J19">
      <sortCondition ref="J1"/>
    </sortState>
  </autoFilter>
  <printOptions horizontalCentered="1"/>
  <pageMargins left="0" right="0" top="0.74803149606299213" bottom="0.74803149606299213" header="0.31496062992125984" footer="0.31496062992125984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view="pageBreakPreview" zoomScale="90" zoomScaleNormal="80" zoomScaleSheetLayoutView="90" workbookViewId="0">
      <selection activeCell="H11" sqref="H11"/>
    </sheetView>
  </sheetViews>
  <sheetFormatPr defaultRowHeight="15.75" x14ac:dyDescent="0.25"/>
  <cols>
    <col min="1" max="1" width="48.7109375" style="33" customWidth="1"/>
    <col min="2" max="11" width="7.7109375" style="21" customWidth="1"/>
    <col min="12" max="12" width="7.7109375" style="34" customWidth="1"/>
    <col min="13" max="13" width="7.7109375" style="22" customWidth="1"/>
  </cols>
  <sheetData>
    <row r="1" spans="1:13" ht="36.950000000000003" customHeight="1" x14ac:dyDescent="0.2">
      <c r="A1" s="69" t="s">
        <v>81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</row>
    <row r="2" spans="1:13" ht="36.950000000000003" customHeight="1" x14ac:dyDescent="0.2">
      <c r="A2" s="35" t="s">
        <v>0</v>
      </c>
      <c r="B2" s="28" t="s">
        <v>2</v>
      </c>
      <c r="C2" s="38" t="s">
        <v>6</v>
      </c>
      <c r="D2" s="38" t="s">
        <v>7</v>
      </c>
      <c r="E2" s="38" t="s">
        <v>8</v>
      </c>
      <c r="F2" s="38" t="s">
        <v>9</v>
      </c>
      <c r="G2" s="38" t="s">
        <v>10</v>
      </c>
      <c r="H2" s="38" t="s">
        <v>11</v>
      </c>
      <c r="I2" s="38" t="s">
        <v>12</v>
      </c>
      <c r="J2" s="38" t="s">
        <v>65</v>
      </c>
      <c r="K2" s="38" t="s">
        <v>66</v>
      </c>
      <c r="L2" s="39" t="s">
        <v>4</v>
      </c>
      <c r="M2" s="39" t="s">
        <v>1</v>
      </c>
    </row>
    <row r="3" spans="1:13" ht="36.950000000000003" customHeight="1" x14ac:dyDescent="0.2">
      <c r="A3" s="31" t="s">
        <v>46</v>
      </c>
      <c r="B3" s="15" t="s">
        <v>2</v>
      </c>
      <c r="C3" s="36">
        <v>26</v>
      </c>
      <c r="D3" s="36">
        <v>26</v>
      </c>
      <c r="E3" s="36">
        <v>22</v>
      </c>
      <c r="F3" s="36">
        <v>26</v>
      </c>
      <c r="G3" s="36">
        <v>22</v>
      </c>
      <c r="H3" s="36">
        <v>22</v>
      </c>
      <c r="I3" s="36">
        <v>22</v>
      </c>
      <c r="J3" s="36">
        <v>26</v>
      </c>
      <c r="K3" s="36">
        <v>26</v>
      </c>
      <c r="L3" s="37">
        <f>SUM(Таблица1[[#This Row],[HS 85-109  3 этап]:[HS 85-109  12 этап]])</f>
        <v>218</v>
      </c>
      <c r="M3" s="40">
        <f t="shared" ref="M3:M31" si="0">RANK(L3,$L$3:$L$31,0)</f>
        <v>1</v>
      </c>
    </row>
    <row r="4" spans="1:13" ht="36.950000000000003" customHeight="1" x14ac:dyDescent="0.2">
      <c r="A4" s="31" t="s">
        <v>25</v>
      </c>
      <c r="B4" s="15" t="s">
        <v>2</v>
      </c>
      <c r="C4" s="36">
        <v>22</v>
      </c>
      <c r="D4" s="36">
        <v>22</v>
      </c>
      <c r="E4" s="36">
        <v>26</v>
      </c>
      <c r="F4" s="36">
        <v>22</v>
      </c>
      <c r="G4" s="36">
        <v>19</v>
      </c>
      <c r="H4" s="36">
        <v>26</v>
      </c>
      <c r="I4" s="36">
        <v>26</v>
      </c>
      <c r="J4" s="36"/>
      <c r="K4" s="36">
        <v>22</v>
      </c>
      <c r="L4" s="37">
        <f>SUM(Таблица1[[#This Row],[HS 85-109  3 этап]:[HS 85-109  12 этап]])</f>
        <v>185</v>
      </c>
      <c r="M4" s="40">
        <f t="shared" si="0"/>
        <v>2</v>
      </c>
    </row>
    <row r="5" spans="1:13" ht="36.950000000000003" customHeight="1" x14ac:dyDescent="0.2">
      <c r="A5" s="31" t="s">
        <v>178</v>
      </c>
      <c r="B5" s="15" t="s">
        <v>2</v>
      </c>
      <c r="C5" s="36">
        <v>14</v>
      </c>
      <c r="D5" s="36">
        <v>13</v>
      </c>
      <c r="E5" s="36"/>
      <c r="F5" s="36">
        <v>17</v>
      </c>
      <c r="G5" s="36">
        <v>17</v>
      </c>
      <c r="H5" s="36">
        <v>17</v>
      </c>
      <c r="I5" s="36">
        <v>19</v>
      </c>
      <c r="J5" s="36">
        <v>15</v>
      </c>
      <c r="K5" s="36">
        <v>15</v>
      </c>
      <c r="L5" s="37">
        <f>SUM(Таблица1[[#This Row],[HS 85-109  3 этап]:[HS 85-109  12 этап]])</f>
        <v>127</v>
      </c>
      <c r="M5" s="40">
        <f t="shared" si="0"/>
        <v>3</v>
      </c>
    </row>
    <row r="6" spans="1:13" ht="36.950000000000003" customHeight="1" x14ac:dyDescent="0.2">
      <c r="A6" s="31" t="s">
        <v>179</v>
      </c>
      <c r="B6" s="15" t="s">
        <v>2</v>
      </c>
      <c r="C6" s="36">
        <v>10</v>
      </c>
      <c r="D6" s="36">
        <v>9</v>
      </c>
      <c r="E6" s="36">
        <v>19</v>
      </c>
      <c r="F6" s="36">
        <v>15</v>
      </c>
      <c r="G6" s="36">
        <v>16</v>
      </c>
      <c r="H6" s="36">
        <v>12</v>
      </c>
      <c r="I6" s="36">
        <v>12</v>
      </c>
      <c r="J6" s="36"/>
      <c r="K6" s="36">
        <v>12</v>
      </c>
      <c r="L6" s="37">
        <f>SUM(Таблица1[[#This Row],[HS 85-109  3 этап]:[HS 85-109  12 этап]])</f>
        <v>105</v>
      </c>
      <c r="M6" s="40">
        <f t="shared" si="0"/>
        <v>4</v>
      </c>
    </row>
    <row r="7" spans="1:13" ht="36.950000000000003" customHeight="1" x14ac:dyDescent="0.2">
      <c r="A7" s="31" t="s">
        <v>34</v>
      </c>
      <c r="B7" s="15" t="s">
        <v>2</v>
      </c>
      <c r="C7" s="36">
        <v>15</v>
      </c>
      <c r="D7" s="36">
        <v>16</v>
      </c>
      <c r="E7" s="36"/>
      <c r="F7" s="36"/>
      <c r="G7" s="36"/>
      <c r="H7" s="36">
        <v>15</v>
      </c>
      <c r="I7" s="36">
        <v>16</v>
      </c>
      <c r="J7" s="36">
        <v>19</v>
      </c>
      <c r="K7" s="36">
        <v>17</v>
      </c>
      <c r="L7" s="37">
        <f>SUM(Таблица1[[#This Row],[HS 85-109  3 этап]:[HS 85-109  12 этап]])</f>
        <v>98</v>
      </c>
      <c r="M7" s="40">
        <f t="shared" si="0"/>
        <v>5</v>
      </c>
    </row>
    <row r="8" spans="1:13" ht="36.950000000000003" customHeight="1" x14ac:dyDescent="0.2">
      <c r="A8" s="31" t="s">
        <v>33</v>
      </c>
      <c r="B8" s="15" t="s">
        <v>2</v>
      </c>
      <c r="C8" s="36">
        <v>19</v>
      </c>
      <c r="D8" s="36">
        <v>19</v>
      </c>
      <c r="E8" s="36"/>
      <c r="F8" s="36">
        <v>19</v>
      </c>
      <c r="G8" s="36">
        <v>26</v>
      </c>
      <c r="H8" s="36"/>
      <c r="I8" s="36"/>
      <c r="J8" s="36"/>
      <c r="K8" s="36"/>
      <c r="L8" s="37">
        <f>SUM(Таблица1[[#This Row],[HS 85-109  3 этап]:[HS 85-109  12 этап]])</f>
        <v>83</v>
      </c>
      <c r="M8" s="40">
        <f t="shared" si="0"/>
        <v>6</v>
      </c>
    </row>
    <row r="9" spans="1:13" ht="36.950000000000003" customHeight="1" x14ac:dyDescent="0.2">
      <c r="A9" s="31" t="s">
        <v>180</v>
      </c>
      <c r="B9" s="15" t="s">
        <v>2</v>
      </c>
      <c r="C9" s="36">
        <v>12</v>
      </c>
      <c r="D9" s="36">
        <v>12</v>
      </c>
      <c r="E9" s="36"/>
      <c r="F9" s="36"/>
      <c r="G9" s="36"/>
      <c r="H9" s="36">
        <v>14</v>
      </c>
      <c r="I9" s="36">
        <v>13</v>
      </c>
      <c r="J9" s="36">
        <v>17</v>
      </c>
      <c r="K9" s="36">
        <v>13</v>
      </c>
      <c r="L9" s="37">
        <f>SUM(Таблица1[[#This Row],[HS 85-109  3 этап]:[HS 85-109  12 этап]])</f>
        <v>81</v>
      </c>
      <c r="M9" s="40">
        <f t="shared" si="0"/>
        <v>7</v>
      </c>
    </row>
    <row r="10" spans="1:13" ht="36.950000000000003" customHeight="1" x14ac:dyDescent="0.2">
      <c r="A10" s="31" t="s">
        <v>190</v>
      </c>
      <c r="B10" s="15" t="s">
        <v>2</v>
      </c>
      <c r="C10" s="36"/>
      <c r="D10" s="36"/>
      <c r="E10" s="36"/>
      <c r="F10" s="36"/>
      <c r="G10" s="36"/>
      <c r="H10" s="36">
        <v>19</v>
      </c>
      <c r="I10" s="36">
        <v>17</v>
      </c>
      <c r="J10" s="36">
        <v>22</v>
      </c>
      <c r="K10" s="36">
        <v>16</v>
      </c>
      <c r="L10" s="37">
        <f>SUM(Таблица1[[#This Row],[HS 85-109  3 этап]:[HS 85-109  12 этап]])</f>
        <v>74</v>
      </c>
      <c r="M10" s="40">
        <f t="shared" si="0"/>
        <v>8</v>
      </c>
    </row>
    <row r="11" spans="1:13" ht="36.950000000000003" customHeight="1" x14ac:dyDescent="0.2">
      <c r="A11" s="31" t="s">
        <v>181</v>
      </c>
      <c r="B11" s="15" t="s">
        <v>2</v>
      </c>
      <c r="C11" s="36">
        <v>11</v>
      </c>
      <c r="D11" s="36">
        <v>11</v>
      </c>
      <c r="E11" s="36"/>
      <c r="F11" s="36"/>
      <c r="G11" s="36"/>
      <c r="H11" s="36">
        <v>16</v>
      </c>
      <c r="I11" s="36">
        <v>15</v>
      </c>
      <c r="J11" s="36"/>
      <c r="K11" s="36">
        <v>19</v>
      </c>
      <c r="L11" s="37">
        <f>SUM(Таблица1[[#This Row],[HS 85-109  3 этап]:[HS 85-109  12 этап]])</f>
        <v>72</v>
      </c>
      <c r="M11" s="40">
        <f t="shared" si="0"/>
        <v>9</v>
      </c>
    </row>
    <row r="12" spans="1:13" ht="36.950000000000003" customHeight="1" x14ac:dyDescent="0.2">
      <c r="A12" s="31" t="s">
        <v>182</v>
      </c>
      <c r="B12" s="15" t="s">
        <v>2</v>
      </c>
      <c r="C12" s="36">
        <v>16</v>
      </c>
      <c r="D12" s="36">
        <v>10</v>
      </c>
      <c r="E12" s="36"/>
      <c r="F12" s="36"/>
      <c r="G12" s="36"/>
      <c r="H12" s="36"/>
      <c r="I12" s="36"/>
      <c r="J12" s="36">
        <v>16</v>
      </c>
      <c r="K12" s="36">
        <v>14</v>
      </c>
      <c r="L12" s="37">
        <f>SUM(Таблица1[[#This Row],[HS 85-109  3 этап]:[HS 85-109  12 этап]])</f>
        <v>56</v>
      </c>
      <c r="M12" s="40">
        <f t="shared" si="0"/>
        <v>10</v>
      </c>
    </row>
    <row r="13" spans="1:13" ht="36.950000000000003" customHeight="1" x14ac:dyDescent="0.2">
      <c r="A13" s="31" t="s">
        <v>17</v>
      </c>
      <c r="B13" s="15" t="s">
        <v>2</v>
      </c>
      <c r="C13" s="36">
        <v>6</v>
      </c>
      <c r="D13" s="36">
        <v>6</v>
      </c>
      <c r="E13" s="36"/>
      <c r="F13" s="36">
        <v>16</v>
      </c>
      <c r="G13" s="36">
        <v>15</v>
      </c>
      <c r="H13" s="36"/>
      <c r="I13" s="36">
        <v>11</v>
      </c>
      <c r="J13" s="36"/>
      <c r="K13" s="36"/>
      <c r="L13" s="37">
        <f>SUM(Таблица1[[#This Row],[HS 85-109  3 этап]:[HS 85-109  12 этап]])</f>
        <v>54</v>
      </c>
      <c r="M13" s="40">
        <f t="shared" si="0"/>
        <v>11</v>
      </c>
    </row>
    <row r="14" spans="1:13" ht="36.950000000000003" customHeight="1" x14ac:dyDescent="0.2">
      <c r="A14" s="32" t="s">
        <v>37</v>
      </c>
      <c r="B14" s="15" t="s">
        <v>2</v>
      </c>
      <c r="C14" s="36">
        <v>9</v>
      </c>
      <c r="D14" s="36">
        <v>15</v>
      </c>
      <c r="E14" s="36"/>
      <c r="F14" s="36"/>
      <c r="G14" s="36"/>
      <c r="H14" s="36">
        <v>13</v>
      </c>
      <c r="I14" s="36">
        <v>14</v>
      </c>
      <c r="J14" s="36"/>
      <c r="K14" s="36"/>
      <c r="L14" s="37">
        <f>SUM(Таблица1[[#This Row],[HS 85-109  3 этап]:[HS 85-109  12 этап]])</f>
        <v>51</v>
      </c>
      <c r="M14" s="40">
        <f t="shared" si="0"/>
        <v>12</v>
      </c>
    </row>
    <row r="15" spans="1:13" ht="36.950000000000003" customHeight="1" x14ac:dyDescent="0.2">
      <c r="A15" s="31" t="s">
        <v>47</v>
      </c>
      <c r="B15" s="15" t="s">
        <v>2</v>
      </c>
      <c r="C15" s="36">
        <v>7</v>
      </c>
      <c r="D15" s="36">
        <v>5</v>
      </c>
      <c r="E15" s="36"/>
      <c r="F15" s="36"/>
      <c r="G15" s="36"/>
      <c r="H15" s="36"/>
      <c r="I15" s="36"/>
      <c r="J15" s="36">
        <v>14</v>
      </c>
      <c r="K15" s="36">
        <v>11</v>
      </c>
      <c r="L15" s="37">
        <f>SUM(Таблица1[[#This Row],[HS 85-109  3 этап]:[HS 85-109  12 этап]])</f>
        <v>37</v>
      </c>
      <c r="M15" s="40">
        <f t="shared" si="0"/>
        <v>13</v>
      </c>
    </row>
    <row r="16" spans="1:13" ht="36.950000000000003" customHeight="1" x14ac:dyDescent="0.2">
      <c r="A16" s="31" t="s">
        <v>35</v>
      </c>
      <c r="B16" s="15" t="s">
        <v>2</v>
      </c>
      <c r="C16" s="36">
        <v>17</v>
      </c>
      <c r="D16" s="36">
        <v>17</v>
      </c>
      <c r="E16" s="36"/>
      <c r="F16" s="36"/>
      <c r="G16" s="36"/>
      <c r="H16" s="36"/>
      <c r="I16" s="36"/>
      <c r="J16" s="36"/>
      <c r="K16" s="36"/>
      <c r="L16" s="37">
        <f>SUM(Таблица1[[#This Row],[HS 85-109  3 этап]:[HS 85-109  12 этап]])</f>
        <v>34</v>
      </c>
      <c r="M16" s="40">
        <f t="shared" si="0"/>
        <v>14</v>
      </c>
    </row>
    <row r="17" spans="1:13" ht="36.950000000000003" customHeight="1" x14ac:dyDescent="0.2">
      <c r="A17" s="31" t="s">
        <v>30</v>
      </c>
      <c r="B17" s="15" t="s">
        <v>2</v>
      </c>
      <c r="C17" s="36">
        <v>5</v>
      </c>
      <c r="D17" s="36">
        <v>4</v>
      </c>
      <c r="E17" s="36"/>
      <c r="F17" s="36"/>
      <c r="G17" s="36"/>
      <c r="H17" s="36"/>
      <c r="I17" s="36"/>
      <c r="J17" s="36">
        <v>13</v>
      </c>
      <c r="K17" s="36">
        <v>9</v>
      </c>
      <c r="L17" s="37">
        <f>SUM(Таблица1[[#This Row],[HS 85-109  3 этап]:[HS 85-109  12 этап]])</f>
        <v>31</v>
      </c>
      <c r="M17" s="40">
        <f t="shared" si="0"/>
        <v>15</v>
      </c>
    </row>
    <row r="18" spans="1:13" ht="36.950000000000003" customHeight="1" x14ac:dyDescent="0.2">
      <c r="A18" s="31" t="s">
        <v>41</v>
      </c>
      <c r="B18" s="15" t="s">
        <v>2</v>
      </c>
      <c r="C18" s="36">
        <v>13</v>
      </c>
      <c r="D18" s="36">
        <v>14</v>
      </c>
      <c r="E18" s="36"/>
      <c r="F18" s="36"/>
      <c r="G18" s="36"/>
      <c r="H18" s="36"/>
      <c r="I18" s="36"/>
      <c r="J18" s="36"/>
      <c r="K18" s="36"/>
      <c r="L18" s="37">
        <f>SUM(Таблица1[[#This Row],[HS 85-109  3 этап]:[HS 85-109  12 этап]])</f>
        <v>27</v>
      </c>
      <c r="M18" s="40">
        <f t="shared" si="0"/>
        <v>16</v>
      </c>
    </row>
    <row r="19" spans="1:13" ht="36.950000000000003" customHeight="1" x14ac:dyDescent="0.2">
      <c r="A19" s="31" t="s">
        <v>29</v>
      </c>
      <c r="B19" s="15" t="s">
        <v>2</v>
      </c>
      <c r="C19" s="36">
        <v>8</v>
      </c>
      <c r="D19" s="36">
        <v>7</v>
      </c>
      <c r="E19" s="36"/>
      <c r="F19" s="36"/>
      <c r="G19" s="36"/>
      <c r="H19" s="36"/>
      <c r="I19" s="36"/>
      <c r="J19" s="36"/>
      <c r="K19" s="36">
        <v>10</v>
      </c>
      <c r="L19" s="37">
        <f>SUM(Таблица1[[#This Row],[HS 85-109  3 этап]:[HS 85-109  12 этап]])</f>
        <v>25</v>
      </c>
      <c r="M19" s="40">
        <f t="shared" si="0"/>
        <v>17</v>
      </c>
    </row>
    <row r="20" spans="1:13" ht="36.950000000000003" customHeight="1" x14ac:dyDescent="0.2">
      <c r="A20" s="31" t="s">
        <v>36</v>
      </c>
      <c r="B20" s="15" t="s">
        <v>2</v>
      </c>
      <c r="C20" s="36"/>
      <c r="D20" s="36">
        <v>8</v>
      </c>
      <c r="E20" s="36"/>
      <c r="F20" s="36"/>
      <c r="G20" s="36"/>
      <c r="H20" s="36"/>
      <c r="I20" s="36"/>
      <c r="J20" s="36"/>
      <c r="K20" s="36"/>
      <c r="L20" s="37">
        <f>SUM(Таблица1[[#This Row],[HS 85-109  3 этап]:[HS 85-109  12 этап]])</f>
        <v>8</v>
      </c>
      <c r="M20" s="40">
        <f t="shared" si="0"/>
        <v>18</v>
      </c>
    </row>
    <row r="21" spans="1:13" ht="37.5" customHeight="1" x14ac:dyDescent="0.2">
      <c r="A21" s="31"/>
      <c r="B21" s="15" t="s">
        <v>2</v>
      </c>
      <c r="C21" s="16"/>
      <c r="D21" s="16"/>
      <c r="E21" s="16"/>
      <c r="F21" s="16"/>
      <c r="G21" s="16"/>
      <c r="H21" s="16"/>
      <c r="I21" s="16"/>
      <c r="J21" s="16"/>
      <c r="K21" s="16"/>
      <c r="L21" s="17">
        <f>SUM(Таблица1[[#This Row],[HS 85-109  3 этап]:[HS 85-109  12 этап]])</f>
        <v>0</v>
      </c>
      <c r="M21" s="23">
        <f t="shared" si="0"/>
        <v>19</v>
      </c>
    </row>
    <row r="22" spans="1:13" ht="37.5" customHeight="1" x14ac:dyDescent="0.2">
      <c r="A22" s="31"/>
      <c r="B22" s="15" t="s">
        <v>2</v>
      </c>
      <c r="C22" s="16"/>
      <c r="D22" s="16"/>
      <c r="E22" s="16"/>
      <c r="F22" s="16"/>
      <c r="G22" s="16"/>
      <c r="H22" s="16"/>
      <c r="I22" s="16"/>
      <c r="J22" s="16"/>
      <c r="K22" s="16"/>
      <c r="L22" s="17">
        <f>SUM(Таблица1[[#This Row],[HS 85-109  3 этап]:[HS 85-109  12 этап]])</f>
        <v>0</v>
      </c>
      <c r="M22" s="23">
        <f t="shared" si="0"/>
        <v>19</v>
      </c>
    </row>
    <row r="23" spans="1:13" ht="37.5" customHeight="1" x14ac:dyDescent="0.2">
      <c r="A23" s="31"/>
      <c r="B23" s="15" t="s">
        <v>2</v>
      </c>
      <c r="C23" s="16"/>
      <c r="D23" s="16"/>
      <c r="E23" s="16"/>
      <c r="F23" s="16"/>
      <c r="G23" s="16"/>
      <c r="H23" s="16"/>
      <c r="I23" s="16"/>
      <c r="J23" s="16"/>
      <c r="K23" s="16"/>
      <c r="L23" s="17">
        <f>SUM(Таблица1[[#This Row],[HS 85-109  3 этап]:[HS 85-109  12 этап]])</f>
        <v>0</v>
      </c>
      <c r="M23" s="23">
        <f t="shared" si="0"/>
        <v>19</v>
      </c>
    </row>
    <row r="24" spans="1:13" ht="37.5" customHeight="1" x14ac:dyDescent="0.2">
      <c r="A24" s="31"/>
      <c r="B24" s="15" t="s">
        <v>2</v>
      </c>
      <c r="C24" s="16"/>
      <c r="D24" s="16"/>
      <c r="E24" s="16"/>
      <c r="F24" s="16"/>
      <c r="G24" s="16"/>
      <c r="H24" s="16"/>
      <c r="I24" s="16"/>
      <c r="J24" s="16"/>
      <c r="K24" s="16"/>
      <c r="L24" s="17">
        <f>SUM(Таблица1[[#This Row],[HS 85-109  3 этап]:[HS 85-109  12 этап]])</f>
        <v>0</v>
      </c>
      <c r="M24" s="23">
        <f t="shared" si="0"/>
        <v>19</v>
      </c>
    </row>
    <row r="25" spans="1:13" ht="37.5" customHeight="1" x14ac:dyDescent="0.2">
      <c r="A25" s="31"/>
      <c r="B25" s="15" t="s">
        <v>2</v>
      </c>
      <c r="C25" s="16"/>
      <c r="D25" s="16"/>
      <c r="E25" s="16"/>
      <c r="F25" s="16"/>
      <c r="G25" s="16"/>
      <c r="H25" s="16"/>
      <c r="I25" s="16"/>
      <c r="J25" s="16"/>
      <c r="K25" s="16"/>
      <c r="L25" s="17">
        <f>SUM(Таблица1[[#This Row],[HS 85-109  3 этап]:[HS 85-109  12 этап]])</f>
        <v>0</v>
      </c>
      <c r="M25" s="23">
        <f t="shared" si="0"/>
        <v>19</v>
      </c>
    </row>
    <row r="26" spans="1:13" ht="37.5" customHeight="1" x14ac:dyDescent="0.2">
      <c r="A26" s="31"/>
      <c r="B26" s="15" t="s">
        <v>2</v>
      </c>
      <c r="C26" s="19"/>
      <c r="D26" s="16"/>
      <c r="E26" s="16"/>
      <c r="F26" s="16"/>
      <c r="G26" s="16"/>
      <c r="H26" s="16"/>
      <c r="I26" s="16"/>
      <c r="J26" s="16"/>
      <c r="K26" s="16"/>
      <c r="L26" s="17">
        <f>SUM(Таблица1[[#This Row],[HS 85-109  3 этап]:[HS 85-109  12 этап]])</f>
        <v>0</v>
      </c>
      <c r="M26" s="23">
        <f t="shared" si="0"/>
        <v>19</v>
      </c>
    </row>
    <row r="27" spans="1:13" ht="37.5" customHeight="1" x14ac:dyDescent="0.2">
      <c r="A27" s="31"/>
      <c r="B27" s="15" t="s">
        <v>2</v>
      </c>
      <c r="C27" s="16"/>
      <c r="D27" s="16"/>
      <c r="E27" s="16"/>
      <c r="F27" s="16"/>
      <c r="G27" s="16"/>
      <c r="H27" s="16"/>
      <c r="I27" s="16"/>
      <c r="J27" s="16"/>
      <c r="K27" s="16"/>
      <c r="L27" s="17">
        <f>SUM(Таблица1[[#This Row],[HS 85-109  3 этап]:[HS 85-109  12 этап]])</f>
        <v>0</v>
      </c>
      <c r="M27" s="23">
        <f t="shared" si="0"/>
        <v>19</v>
      </c>
    </row>
    <row r="28" spans="1:13" ht="37.5" customHeight="1" x14ac:dyDescent="0.2">
      <c r="A28" s="31"/>
      <c r="B28" s="15" t="s">
        <v>2</v>
      </c>
      <c r="C28" s="16"/>
      <c r="D28" s="16"/>
      <c r="E28" s="16"/>
      <c r="F28" s="16"/>
      <c r="G28" s="20"/>
      <c r="H28" s="16"/>
      <c r="I28" s="16"/>
      <c r="J28" s="16"/>
      <c r="K28" s="16"/>
      <c r="L28" s="17">
        <f>SUM(Таблица1[[#This Row],[HS 85-109  3 этап]:[HS 85-109  12 этап]])</f>
        <v>0</v>
      </c>
      <c r="M28" s="23">
        <f t="shared" si="0"/>
        <v>19</v>
      </c>
    </row>
    <row r="29" spans="1:13" ht="37.5" customHeight="1" x14ac:dyDescent="0.2">
      <c r="A29" s="31"/>
      <c r="B29" s="15" t="s">
        <v>2</v>
      </c>
      <c r="C29" s="16"/>
      <c r="D29" s="16"/>
      <c r="E29" s="16"/>
      <c r="F29" s="16"/>
      <c r="G29" s="16"/>
      <c r="H29" s="16"/>
      <c r="I29" s="16"/>
      <c r="J29" s="16"/>
      <c r="K29" s="16"/>
      <c r="L29" s="17">
        <f>SUM(Таблица1[[#This Row],[HS 85-109  3 этап]:[HS 85-109  12 этап]])</f>
        <v>0</v>
      </c>
      <c r="M29" s="23">
        <f t="shared" si="0"/>
        <v>19</v>
      </c>
    </row>
    <row r="30" spans="1:13" ht="37.5" customHeight="1" x14ac:dyDescent="0.2">
      <c r="A30" s="31"/>
      <c r="B30" s="15" t="s">
        <v>2</v>
      </c>
      <c r="C30" s="16"/>
      <c r="D30" s="16"/>
      <c r="E30" s="16"/>
      <c r="F30" s="16"/>
      <c r="G30" s="16"/>
      <c r="H30" s="16"/>
      <c r="I30" s="16"/>
      <c r="J30" s="16"/>
      <c r="K30" s="16"/>
      <c r="L30" s="17">
        <f>SUM(Таблица1[[#This Row],[HS 85-109  3 этап]:[HS 85-109  12 этап]])</f>
        <v>0</v>
      </c>
      <c r="M30" s="23">
        <f t="shared" si="0"/>
        <v>19</v>
      </c>
    </row>
    <row r="31" spans="1:13" ht="37.5" customHeight="1" x14ac:dyDescent="0.2">
      <c r="A31" s="31"/>
      <c r="B31" s="15" t="s">
        <v>2</v>
      </c>
      <c r="C31" s="16"/>
      <c r="D31" s="16"/>
      <c r="E31" s="16"/>
      <c r="F31" s="16"/>
      <c r="G31" s="16"/>
      <c r="H31" s="16"/>
      <c r="I31" s="16"/>
      <c r="J31" s="16"/>
      <c r="K31" s="16"/>
      <c r="L31" s="17">
        <f>SUM(Таблица1[[#This Row],[HS 85-109  3 этап]:[HS 85-109  12 этап]])</f>
        <v>0</v>
      </c>
      <c r="M31" s="23">
        <f t="shared" si="0"/>
        <v>19</v>
      </c>
    </row>
  </sheetData>
  <sortState ref="A1:P47">
    <sortCondition descending="1" ref="L2"/>
  </sortState>
  <mergeCells count="1">
    <mergeCell ref="A1:M1"/>
  </mergeCells>
  <pageMargins left="0" right="0" top="0.74803149606299213" bottom="0.74803149606299213" header="0.31496062992125984" footer="0.31496062992125984"/>
  <pageSetup paperSize="9" scale="70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view="pageBreakPreview" zoomScaleNormal="80" zoomScaleSheetLayoutView="100" workbookViewId="0">
      <selection activeCell="A9" sqref="A9"/>
    </sheetView>
  </sheetViews>
  <sheetFormatPr defaultRowHeight="20.25" x14ac:dyDescent="0.2"/>
  <cols>
    <col min="1" max="1" width="48.7109375" style="53" customWidth="1"/>
    <col min="2" max="3" width="7.7109375" style="24" customWidth="1"/>
    <col min="4" max="4" width="7.7109375" style="25" customWidth="1"/>
    <col min="5" max="5" width="7.7109375" style="26" customWidth="1"/>
    <col min="6" max="8" width="7.7109375" customWidth="1"/>
  </cols>
  <sheetData>
    <row r="1" spans="1:8" ht="36.950000000000003" customHeight="1" x14ac:dyDescent="0.2">
      <c r="A1" s="70" t="s">
        <v>82</v>
      </c>
      <c r="B1" s="70"/>
      <c r="C1" s="70"/>
      <c r="D1" s="70"/>
      <c r="E1" s="70"/>
      <c r="F1" s="70"/>
      <c r="G1" s="70"/>
      <c r="H1" s="70"/>
    </row>
    <row r="2" spans="1:8" ht="36.950000000000003" customHeight="1" x14ac:dyDescent="0.2">
      <c r="A2" s="28" t="s">
        <v>0</v>
      </c>
      <c r="B2" s="28" t="s">
        <v>2</v>
      </c>
      <c r="C2" s="38" t="s">
        <v>73</v>
      </c>
      <c r="D2" s="38" t="s">
        <v>75</v>
      </c>
      <c r="E2" s="38" t="s">
        <v>76</v>
      </c>
      <c r="F2" s="38" t="s">
        <v>24</v>
      </c>
      <c r="G2" s="39" t="s">
        <v>4</v>
      </c>
      <c r="H2" s="39" t="s">
        <v>1</v>
      </c>
    </row>
    <row r="3" spans="1:8" ht="36.950000000000003" customHeight="1" x14ac:dyDescent="0.2">
      <c r="A3" s="31" t="s">
        <v>46</v>
      </c>
      <c r="B3" s="15" t="s">
        <v>2</v>
      </c>
      <c r="C3" s="36">
        <v>218</v>
      </c>
      <c r="D3" s="36">
        <v>40</v>
      </c>
      <c r="E3" s="36">
        <v>35</v>
      </c>
      <c r="F3" s="36">
        <v>35</v>
      </c>
      <c r="G3" s="37">
        <f>SUM(Таблица14[[#This Row],[КР]:[ЧР]])</f>
        <v>328</v>
      </c>
      <c r="H3" s="40">
        <f>RANK(G3,$G$3:$G$41,0)</f>
        <v>1</v>
      </c>
    </row>
    <row r="4" spans="1:8" ht="36.950000000000003" customHeight="1" x14ac:dyDescent="0.2">
      <c r="A4" s="31" t="s">
        <v>25</v>
      </c>
      <c r="B4" s="15" t="s">
        <v>2</v>
      </c>
      <c r="C4" s="36">
        <v>185</v>
      </c>
      <c r="D4" s="36">
        <v>30</v>
      </c>
      <c r="E4" s="36">
        <v>40</v>
      </c>
      <c r="F4" s="36">
        <v>40</v>
      </c>
      <c r="G4" s="37">
        <f>SUM(Таблица14[[#This Row],[КР]:[ЧР]])</f>
        <v>295</v>
      </c>
      <c r="H4" s="40">
        <f>RANK(G4,$G$3:$G$41,0)</f>
        <v>2</v>
      </c>
    </row>
    <row r="5" spans="1:8" ht="36.950000000000003" customHeight="1" x14ac:dyDescent="0.2">
      <c r="A5" s="31" t="s">
        <v>178</v>
      </c>
      <c r="B5" s="15" t="s">
        <v>2</v>
      </c>
      <c r="C5" s="36">
        <v>127</v>
      </c>
      <c r="D5" s="36">
        <v>26</v>
      </c>
      <c r="E5" s="36">
        <v>24</v>
      </c>
      <c r="F5" s="36">
        <v>22</v>
      </c>
      <c r="G5" s="37">
        <f>SUM(Таблица14[[#This Row],[КР]:[ЧР]])</f>
        <v>199</v>
      </c>
      <c r="H5" s="40">
        <f>RANK(G5,$G$3:$G$41,0)</f>
        <v>3</v>
      </c>
    </row>
    <row r="6" spans="1:8" ht="36.950000000000003" customHeight="1" x14ac:dyDescent="0.2">
      <c r="A6" s="31" t="s">
        <v>33</v>
      </c>
      <c r="B6" s="15" t="s">
        <v>2</v>
      </c>
      <c r="C6" s="36">
        <v>83</v>
      </c>
      <c r="D6" s="36">
        <v>35</v>
      </c>
      <c r="E6" s="36">
        <v>30</v>
      </c>
      <c r="F6" s="36">
        <v>30</v>
      </c>
      <c r="G6" s="37">
        <f>SUM(Таблица14[[#This Row],[КР]:[ЧР]])</f>
        <v>178</v>
      </c>
      <c r="H6" s="40">
        <f>RANK(G6,$G$3:$G$41,0)</f>
        <v>4</v>
      </c>
    </row>
    <row r="7" spans="1:8" ht="36.950000000000003" customHeight="1" x14ac:dyDescent="0.2">
      <c r="A7" s="31" t="s">
        <v>181</v>
      </c>
      <c r="B7" s="15" t="s">
        <v>2</v>
      </c>
      <c r="C7" s="36">
        <v>72</v>
      </c>
      <c r="D7" s="36">
        <v>28</v>
      </c>
      <c r="E7" s="36">
        <v>28</v>
      </c>
      <c r="F7" s="36">
        <v>28</v>
      </c>
      <c r="G7" s="37">
        <f>SUM(Таблица14[[#This Row],[КР]:[ЧР]])</f>
        <v>156</v>
      </c>
      <c r="H7" s="40">
        <f>RANK(G7,$G$3:$G$41,0)</f>
        <v>5</v>
      </c>
    </row>
    <row r="8" spans="1:8" ht="36.950000000000003" customHeight="1" x14ac:dyDescent="0.2">
      <c r="A8" s="31" t="s">
        <v>34</v>
      </c>
      <c r="B8" s="15" t="s">
        <v>2</v>
      </c>
      <c r="C8" s="36">
        <v>98</v>
      </c>
      <c r="D8" s="36">
        <v>22</v>
      </c>
      <c r="E8" s="36">
        <v>20</v>
      </c>
      <c r="F8" s="36">
        <v>15</v>
      </c>
      <c r="G8" s="37">
        <f>SUM(Таблица14[[#This Row],[КР]:[ЧР]])</f>
        <v>155</v>
      </c>
      <c r="H8" s="40">
        <f>RANK(G8,$G$3:$G$41,0)</f>
        <v>6</v>
      </c>
    </row>
    <row r="9" spans="1:8" ht="36.950000000000003" customHeight="1" x14ac:dyDescent="0.2">
      <c r="A9" s="31" t="s">
        <v>190</v>
      </c>
      <c r="B9" s="15" t="s">
        <v>2</v>
      </c>
      <c r="C9" s="36">
        <v>74</v>
      </c>
      <c r="D9" s="36">
        <v>24</v>
      </c>
      <c r="E9" s="36">
        <v>26</v>
      </c>
      <c r="F9" s="36">
        <v>26</v>
      </c>
      <c r="G9" s="37">
        <f>SUM(Таблица14[[#This Row],[КР]:[ЧР]])</f>
        <v>150</v>
      </c>
      <c r="H9" s="40">
        <f>RANK(G9,$G$3:$G$41,0)</f>
        <v>7</v>
      </c>
    </row>
    <row r="10" spans="1:8" ht="36.950000000000003" customHeight="1" x14ac:dyDescent="0.2">
      <c r="A10" s="31" t="s">
        <v>179</v>
      </c>
      <c r="B10" s="15" t="s">
        <v>2</v>
      </c>
      <c r="C10" s="36">
        <v>105</v>
      </c>
      <c r="D10" s="36">
        <v>15</v>
      </c>
      <c r="E10" s="36">
        <v>14</v>
      </c>
      <c r="F10" s="36">
        <v>14</v>
      </c>
      <c r="G10" s="37">
        <f>SUM(Таблица14[[#This Row],[КР]:[ЧР]])</f>
        <v>148</v>
      </c>
      <c r="H10" s="40">
        <f>RANK(G10,$G$3:$G$41,0)</f>
        <v>8</v>
      </c>
    </row>
    <row r="11" spans="1:8" ht="36.950000000000003" customHeight="1" x14ac:dyDescent="0.2">
      <c r="A11" s="31" t="s">
        <v>182</v>
      </c>
      <c r="B11" s="15" t="s">
        <v>2</v>
      </c>
      <c r="C11" s="36">
        <v>56</v>
      </c>
      <c r="D11" s="36">
        <v>18</v>
      </c>
      <c r="E11" s="36">
        <v>16</v>
      </c>
      <c r="F11" s="36">
        <v>16</v>
      </c>
      <c r="G11" s="37">
        <f>SUM(Таблица14[[#This Row],[КР]:[ЧР]])</f>
        <v>106</v>
      </c>
      <c r="H11" s="40">
        <f>RANK(G11,$G$3:$G$41,0)</f>
        <v>9</v>
      </c>
    </row>
    <row r="12" spans="1:8" ht="36.950000000000003" customHeight="1" x14ac:dyDescent="0.2">
      <c r="A12" s="31" t="s">
        <v>35</v>
      </c>
      <c r="B12" s="15" t="s">
        <v>2</v>
      </c>
      <c r="C12" s="36">
        <v>34</v>
      </c>
      <c r="D12" s="36">
        <v>20</v>
      </c>
      <c r="E12" s="36">
        <v>22</v>
      </c>
      <c r="F12" s="36">
        <v>24</v>
      </c>
      <c r="G12" s="37">
        <f>SUM(Таблица14[[#This Row],[КР]:[ЧР]])</f>
        <v>100</v>
      </c>
      <c r="H12" s="40">
        <f>RANK(G12,$G$3:$G$41,0)</f>
        <v>10</v>
      </c>
    </row>
    <row r="13" spans="1:8" ht="36.950000000000003" customHeight="1" x14ac:dyDescent="0.2">
      <c r="A13" s="31" t="s">
        <v>180</v>
      </c>
      <c r="B13" s="15" t="s">
        <v>2</v>
      </c>
      <c r="C13" s="36">
        <v>81</v>
      </c>
      <c r="D13" s="36"/>
      <c r="E13" s="36"/>
      <c r="F13" s="36">
        <v>18</v>
      </c>
      <c r="G13" s="37">
        <f>SUM(Таблица14[[#This Row],[КР]:[ЧР]])</f>
        <v>99</v>
      </c>
      <c r="H13" s="40">
        <f>RANK(G13,$G$3:$G$41,0)</f>
        <v>11</v>
      </c>
    </row>
    <row r="14" spans="1:8" ht="36.950000000000003" customHeight="1" x14ac:dyDescent="0.2">
      <c r="A14" s="32" t="s">
        <v>37</v>
      </c>
      <c r="B14" s="15" t="s">
        <v>2</v>
      </c>
      <c r="C14" s="36">
        <v>51</v>
      </c>
      <c r="D14" s="36"/>
      <c r="E14" s="36"/>
      <c r="F14" s="36">
        <v>20</v>
      </c>
      <c r="G14" s="37">
        <f>SUM(Таблица14[[#This Row],[КР]:[ЧР]])</f>
        <v>71</v>
      </c>
      <c r="H14" s="40">
        <f>RANK(G14,$G$3:$G$41,0)</f>
        <v>12</v>
      </c>
    </row>
    <row r="15" spans="1:8" ht="36.950000000000003" customHeight="1" x14ac:dyDescent="0.2">
      <c r="A15" s="31" t="s">
        <v>17</v>
      </c>
      <c r="B15" s="15" t="s">
        <v>2</v>
      </c>
      <c r="C15" s="36">
        <v>54</v>
      </c>
      <c r="D15" s="36"/>
      <c r="E15" s="36"/>
      <c r="F15" s="36">
        <v>13</v>
      </c>
      <c r="G15" s="37">
        <f>SUM(Таблица14[[#This Row],[КР]:[ЧР]])</f>
        <v>67</v>
      </c>
      <c r="H15" s="40">
        <f>RANK(G15,$G$3:$G$41,0)</f>
        <v>13</v>
      </c>
    </row>
    <row r="16" spans="1:8" ht="36.950000000000003" customHeight="1" x14ac:dyDescent="0.2">
      <c r="A16" s="31" t="s">
        <v>41</v>
      </c>
      <c r="B16" s="15" t="s">
        <v>2</v>
      </c>
      <c r="C16" s="36">
        <v>27</v>
      </c>
      <c r="D16" s="36">
        <v>16</v>
      </c>
      <c r="E16" s="36">
        <v>15</v>
      </c>
      <c r="F16" s="36"/>
      <c r="G16" s="37">
        <f>SUM(Таблица14[[#This Row],[КР]:[ЧР]])</f>
        <v>58</v>
      </c>
      <c r="H16" s="40">
        <f>RANK(G16,$G$3:$G$41,0)</f>
        <v>14</v>
      </c>
    </row>
    <row r="17" spans="1:8" ht="36.950000000000003" customHeight="1" x14ac:dyDescent="0.2">
      <c r="A17" s="31" t="s">
        <v>30</v>
      </c>
      <c r="B17" s="15" t="s">
        <v>2</v>
      </c>
      <c r="C17" s="36">
        <v>31</v>
      </c>
      <c r="D17" s="36"/>
      <c r="E17" s="36"/>
      <c r="F17" s="36">
        <v>11</v>
      </c>
      <c r="G17" s="37">
        <f>SUM(Таблица14[[#This Row],[КР]:[ЧР]])</f>
        <v>42</v>
      </c>
      <c r="H17" s="40">
        <f>RANK(G17,$G$3:$G$41,0)</f>
        <v>15</v>
      </c>
    </row>
    <row r="18" spans="1:8" ht="36.950000000000003" customHeight="1" x14ac:dyDescent="0.2">
      <c r="A18" s="31" t="s">
        <v>36</v>
      </c>
      <c r="B18" s="15" t="s">
        <v>2</v>
      </c>
      <c r="C18" s="36">
        <v>8</v>
      </c>
      <c r="D18" s="36">
        <v>14</v>
      </c>
      <c r="E18" s="36">
        <v>18</v>
      </c>
      <c r="F18" s="36"/>
      <c r="G18" s="37">
        <f>SUM(Таблица14[[#This Row],[КР]:[ЧР]])</f>
        <v>40</v>
      </c>
      <c r="H18" s="40">
        <f>RANK(G18,$G$3:$G$41,0)</f>
        <v>16</v>
      </c>
    </row>
    <row r="19" spans="1:8" ht="36.950000000000003" customHeight="1" x14ac:dyDescent="0.2">
      <c r="A19" s="31" t="s">
        <v>47</v>
      </c>
      <c r="B19" s="15" t="s">
        <v>2</v>
      </c>
      <c r="C19" s="36">
        <v>37</v>
      </c>
      <c r="D19" s="36"/>
      <c r="E19" s="36"/>
      <c r="F19" s="36"/>
      <c r="G19" s="37">
        <f>SUM(Таблица14[[#This Row],[КР]:[ЧР]])</f>
        <v>37</v>
      </c>
      <c r="H19" s="40">
        <f>RANK(G19,$G$3:$G$41,0)</f>
        <v>17</v>
      </c>
    </row>
    <row r="20" spans="1:8" ht="36.950000000000003" customHeight="1" x14ac:dyDescent="0.2">
      <c r="A20" s="31" t="s">
        <v>29</v>
      </c>
      <c r="B20" s="15" t="s">
        <v>2</v>
      </c>
      <c r="C20" s="36">
        <v>25</v>
      </c>
      <c r="D20" s="36"/>
      <c r="E20" s="36"/>
      <c r="F20" s="36"/>
      <c r="G20" s="37">
        <f>SUM(Таблица14[[#This Row],[КР]:[ЧР]])</f>
        <v>25</v>
      </c>
      <c r="H20" s="40">
        <f>RANK(G20,$G$3:$G$41,0)</f>
        <v>18</v>
      </c>
    </row>
    <row r="21" spans="1:8" ht="36.950000000000003" customHeight="1" x14ac:dyDescent="0.2">
      <c r="A21" s="31" t="s">
        <v>78</v>
      </c>
      <c r="B21" s="15" t="s">
        <v>2</v>
      </c>
      <c r="C21" s="36"/>
      <c r="D21" s="36"/>
      <c r="E21" s="36"/>
      <c r="F21" s="36">
        <v>12</v>
      </c>
      <c r="G21" s="37">
        <f>SUM(Таблица14[[#This Row],[КР]:[ЧР]])</f>
        <v>12</v>
      </c>
      <c r="H21" s="40">
        <f>RANK(G21,$G$3:$G$41,0)</f>
        <v>19</v>
      </c>
    </row>
    <row r="22" spans="1:8" ht="41.25" customHeight="1" x14ac:dyDescent="0.2">
      <c r="A22" s="31"/>
      <c r="B22" s="15" t="s">
        <v>2</v>
      </c>
      <c r="C22" s="16"/>
      <c r="D22" s="16"/>
      <c r="E22" s="16"/>
      <c r="F22" s="16"/>
      <c r="G22" s="17">
        <f>SUM(Таблица14[[#This Row],[КР]:[ЧР]])</f>
        <v>0</v>
      </c>
      <c r="H22" s="23">
        <f>RANK(G22,$G$3:$G$41,0)</f>
        <v>20</v>
      </c>
    </row>
    <row r="23" spans="1:8" ht="41.25" customHeight="1" x14ac:dyDescent="0.2">
      <c r="A23" s="31"/>
      <c r="B23" s="15" t="s">
        <v>2</v>
      </c>
      <c r="C23" s="16"/>
      <c r="D23" s="16"/>
      <c r="E23" s="16"/>
      <c r="F23" s="16"/>
      <c r="G23" s="17">
        <f>SUM(Таблица14[[#This Row],[КР]:[ЧР]])</f>
        <v>0</v>
      </c>
      <c r="H23" s="23">
        <f>RANK(G23,$G$3:$G$41,0)</f>
        <v>20</v>
      </c>
    </row>
    <row r="24" spans="1:8" ht="41.25" customHeight="1" x14ac:dyDescent="0.2">
      <c r="A24" s="31"/>
      <c r="B24" s="15" t="s">
        <v>2</v>
      </c>
      <c r="C24" s="16"/>
      <c r="D24" s="16"/>
      <c r="E24" s="16"/>
      <c r="F24" s="16"/>
      <c r="G24" s="17">
        <f>SUM(Таблица14[[#This Row],[КР]:[ЧР]])</f>
        <v>0</v>
      </c>
      <c r="H24" s="23">
        <f>RANK(G24,$G$3:$G$41,0)</f>
        <v>20</v>
      </c>
    </row>
    <row r="25" spans="1:8" ht="15.75" x14ac:dyDescent="0.2">
      <c r="A25" s="31"/>
      <c r="B25" s="15" t="s">
        <v>2</v>
      </c>
      <c r="C25" s="16"/>
      <c r="D25" s="16"/>
      <c r="E25" s="16"/>
      <c r="F25" s="16"/>
      <c r="G25" s="17">
        <f>SUM(Таблица14[[#This Row],[КР]:[ЧР]])</f>
        <v>0</v>
      </c>
      <c r="H25" s="23">
        <f>RANK(G25,$G$3:$G$41,0)</f>
        <v>20</v>
      </c>
    </row>
    <row r="26" spans="1:8" ht="15.75" x14ac:dyDescent="0.2">
      <c r="A26" s="31"/>
      <c r="B26" s="15" t="s">
        <v>2</v>
      </c>
      <c r="C26" s="16"/>
      <c r="D26" s="16"/>
      <c r="E26" s="16"/>
      <c r="F26" s="16"/>
      <c r="G26" s="17">
        <f>SUM(Таблица14[[#This Row],[КР]:[ЧР]])</f>
        <v>0</v>
      </c>
      <c r="H26" s="23">
        <f>RANK(G26,$G$3:$G$41,0)</f>
        <v>20</v>
      </c>
    </row>
    <row r="27" spans="1:8" ht="15.75" x14ac:dyDescent="0.2">
      <c r="A27" s="31"/>
      <c r="B27" s="15" t="s">
        <v>2</v>
      </c>
      <c r="C27" s="16"/>
      <c r="D27" s="16"/>
      <c r="E27" s="16"/>
      <c r="F27" s="16"/>
      <c r="G27" s="17">
        <f>SUM(Таблица14[[#This Row],[КР]:[ЧР]])</f>
        <v>0</v>
      </c>
      <c r="H27" s="23">
        <f>RANK(G27,$G$3:$G$41,0)</f>
        <v>20</v>
      </c>
    </row>
    <row r="28" spans="1:8" ht="15.75" x14ac:dyDescent="0.2">
      <c r="A28" s="31"/>
      <c r="B28" s="15" t="s">
        <v>2</v>
      </c>
      <c r="C28" s="16"/>
      <c r="D28" s="16"/>
      <c r="E28" s="16"/>
      <c r="F28" s="16"/>
      <c r="G28" s="17">
        <f>SUM(Таблица14[[#This Row],[КР]:[ЧР]])</f>
        <v>0</v>
      </c>
      <c r="H28" s="23">
        <f>RANK(G28,$G$3:$G$41,0)</f>
        <v>20</v>
      </c>
    </row>
    <row r="29" spans="1:8" ht="15.75" x14ac:dyDescent="0.2">
      <c r="A29" s="31"/>
      <c r="B29" s="15" t="s">
        <v>2</v>
      </c>
      <c r="C29" s="16"/>
      <c r="D29" s="16"/>
      <c r="E29" s="16"/>
      <c r="F29" s="16"/>
      <c r="G29" s="17">
        <f>SUM(Таблица14[[#This Row],[КР]:[ЧР]])</f>
        <v>0</v>
      </c>
      <c r="H29" s="23">
        <f>RANK(G29,$G$3:$G$41,0)</f>
        <v>20</v>
      </c>
    </row>
    <row r="30" spans="1:8" ht="15.75" x14ac:dyDescent="0.2">
      <c r="A30" s="51"/>
      <c r="B30" s="15" t="s">
        <v>2</v>
      </c>
      <c r="C30" s="16"/>
      <c r="D30" s="16"/>
      <c r="E30" s="16"/>
      <c r="F30" s="16"/>
      <c r="G30" s="17">
        <f>SUM(Таблица14[[#This Row],[КР]:[ЧР]])</f>
        <v>0</v>
      </c>
      <c r="H30" s="23">
        <f>RANK(G30,$G$3:$G$41,0)</f>
        <v>20</v>
      </c>
    </row>
    <row r="31" spans="1:8" ht="15.75" x14ac:dyDescent="0.2">
      <c r="A31" s="31"/>
      <c r="B31" s="15" t="s">
        <v>2</v>
      </c>
      <c r="C31" s="16"/>
      <c r="D31" s="16"/>
      <c r="E31" s="16"/>
      <c r="F31" s="16"/>
      <c r="G31" s="18">
        <f>SUM(Таблица14[[#This Row],[КР]:[ЧР]])</f>
        <v>0</v>
      </c>
      <c r="H31" s="23">
        <f>RANK(G31,$G$3:$G$41,0)</f>
        <v>20</v>
      </c>
    </row>
    <row r="32" spans="1:8" ht="15.75" x14ac:dyDescent="0.2">
      <c r="A32" s="31"/>
      <c r="B32" s="15" t="s">
        <v>2</v>
      </c>
      <c r="C32" s="16"/>
      <c r="D32" s="16"/>
      <c r="E32" s="16"/>
      <c r="F32" s="16"/>
      <c r="G32" s="18">
        <f>SUM(Таблица14[[#This Row],[КР]:[ЧР]])</f>
        <v>0</v>
      </c>
      <c r="H32" s="23">
        <f>RANK(G32,$G$3:$G$41,0)</f>
        <v>20</v>
      </c>
    </row>
    <row r="33" spans="1:8" ht="15.75" x14ac:dyDescent="0.2">
      <c r="A33" s="31"/>
      <c r="B33" s="15" t="s">
        <v>2</v>
      </c>
      <c r="C33" s="16"/>
      <c r="D33" s="16"/>
      <c r="E33" s="16"/>
      <c r="F33" s="16"/>
      <c r="G33" s="18">
        <f>SUM(Таблица14[[#This Row],[КР]:[ЧР]])</f>
        <v>0</v>
      </c>
      <c r="H33" s="23">
        <f>RANK(G33,$G$3:$G$41,0)</f>
        <v>20</v>
      </c>
    </row>
    <row r="34" spans="1:8" ht="15.75" x14ac:dyDescent="0.2">
      <c r="A34" s="31"/>
      <c r="B34" s="15" t="s">
        <v>2</v>
      </c>
      <c r="C34" s="16"/>
      <c r="D34" s="16"/>
      <c r="E34" s="16"/>
      <c r="F34" s="16"/>
      <c r="G34" s="18">
        <f>SUM(Таблица14[[#This Row],[КР]:[ЧР]])</f>
        <v>0</v>
      </c>
      <c r="H34" s="23">
        <f>RANK(G34,$G$3:$G$41,0)</f>
        <v>20</v>
      </c>
    </row>
    <row r="35" spans="1:8" ht="15.75" x14ac:dyDescent="0.2">
      <c r="A35" s="31"/>
      <c r="B35" s="15" t="s">
        <v>2</v>
      </c>
      <c r="C35" s="16"/>
      <c r="D35" s="16"/>
      <c r="E35" s="16"/>
      <c r="F35" s="16"/>
      <c r="G35" s="18">
        <f>SUM(Таблица14[[#This Row],[КР]:[ЧР]])</f>
        <v>0</v>
      </c>
      <c r="H35" s="23">
        <f>RANK(G35,$G$3:$G$41,0)</f>
        <v>20</v>
      </c>
    </row>
    <row r="36" spans="1:8" ht="15.75" x14ac:dyDescent="0.2">
      <c r="A36" s="31"/>
      <c r="B36" s="15" t="s">
        <v>2</v>
      </c>
      <c r="C36" s="19"/>
      <c r="D36" s="16"/>
      <c r="E36" s="16"/>
      <c r="F36" s="16"/>
      <c r="G36" s="18">
        <f>SUM(Таблица14[[#This Row],[КР]:[ЧР]])</f>
        <v>0</v>
      </c>
      <c r="H36" s="23">
        <f>RANK(G36,$G$3:$G$41,0)</f>
        <v>20</v>
      </c>
    </row>
    <row r="37" spans="1:8" ht="15.75" x14ac:dyDescent="0.2">
      <c r="A37" s="31"/>
      <c r="B37" s="15" t="s">
        <v>2</v>
      </c>
      <c r="C37" s="16"/>
      <c r="D37" s="16"/>
      <c r="E37" s="16"/>
      <c r="F37" s="16"/>
      <c r="G37" s="18">
        <f>SUM(Таблица14[[#This Row],[КР]:[ЧР]])</f>
        <v>0</v>
      </c>
      <c r="H37" s="23">
        <f>RANK(G37,$G$3:$G$41,0)</f>
        <v>20</v>
      </c>
    </row>
    <row r="38" spans="1:8" ht="15.75" x14ac:dyDescent="0.2">
      <c r="A38" s="31"/>
      <c r="B38" s="15" t="s">
        <v>2</v>
      </c>
      <c r="C38" s="16"/>
      <c r="D38" s="16"/>
      <c r="E38" s="16"/>
      <c r="F38" s="16"/>
      <c r="G38" s="18">
        <f>SUM(Таблица14[[#This Row],[КР]:[ЧР]])</f>
        <v>0</v>
      </c>
      <c r="H38" s="23">
        <f>RANK(G38,$G$3:$G$41,0)</f>
        <v>20</v>
      </c>
    </row>
    <row r="39" spans="1:8" ht="15.75" x14ac:dyDescent="0.2">
      <c r="A39" s="31"/>
      <c r="B39" s="15" t="s">
        <v>2</v>
      </c>
      <c r="C39" s="16"/>
      <c r="D39" s="16"/>
      <c r="E39" s="16"/>
      <c r="F39" s="16"/>
      <c r="G39" s="18">
        <f>SUM(Таблица14[[#This Row],[КР]:[ЧР]])</f>
        <v>0</v>
      </c>
      <c r="H39" s="23">
        <f>RANK(G39,$G$3:$G$41,0)</f>
        <v>20</v>
      </c>
    </row>
    <row r="40" spans="1:8" ht="15.75" x14ac:dyDescent="0.2">
      <c r="A40" s="31"/>
      <c r="B40" s="15" t="s">
        <v>2</v>
      </c>
      <c r="C40" s="16"/>
      <c r="D40" s="16"/>
      <c r="E40" s="16"/>
      <c r="F40" s="16"/>
      <c r="G40" s="18">
        <f>SUM(Таблица14[[#This Row],[КР]:[ЧР]])</f>
        <v>0</v>
      </c>
      <c r="H40" s="23">
        <f>RANK(G40,$G$3:$G$41,0)</f>
        <v>20</v>
      </c>
    </row>
    <row r="41" spans="1:8" ht="15.75" x14ac:dyDescent="0.2">
      <c r="A41" s="31"/>
      <c r="B41" s="15" t="s">
        <v>2</v>
      </c>
      <c r="C41" s="16"/>
      <c r="D41" s="16"/>
      <c r="E41" s="16"/>
      <c r="F41" s="16"/>
      <c r="G41" s="18">
        <f>SUM(Таблица14[[#This Row],[КР]:[ЧР]])</f>
        <v>0</v>
      </c>
      <c r="H41" s="23">
        <f>RANK(G41,$G$3:$G$41,0)</f>
        <v>20</v>
      </c>
    </row>
  </sheetData>
  <mergeCells count="1">
    <mergeCell ref="A1:H1"/>
  </mergeCells>
  <pageMargins left="0.70866141732283472" right="0.70866141732283472" top="0.74803149606299213" bottom="0.74803149606299213" header="0.31496062992125984" footer="0.31496062992125984"/>
  <pageSetup paperSize="9" scale="86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"/>
  <sheetViews>
    <sheetView view="pageBreakPreview" topLeftCell="A7" zoomScaleNormal="80" zoomScaleSheetLayoutView="100" workbookViewId="0">
      <selection activeCell="A11" sqref="A11"/>
    </sheetView>
  </sheetViews>
  <sheetFormatPr defaultRowHeight="12.75" x14ac:dyDescent="0.2"/>
  <cols>
    <col min="1" max="1" width="48.7109375" style="53" customWidth="1"/>
    <col min="2" max="6" width="7.7109375" style="24" customWidth="1"/>
    <col min="7" max="7" width="7.7109375" style="27" customWidth="1"/>
    <col min="8" max="9" width="7.7109375" customWidth="1"/>
  </cols>
  <sheetData>
    <row r="1" spans="1:9" ht="36.950000000000003" customHeight="1" x14ac:dyDescent="0.2">
      <c r="A1" s="70" t="s">
        <v>83</v>
      </c>
      <c r="B1" s="70"/>
      <c r="C1" s="70"/>
      <c r="D1" s="70"/>
      <c r="E1" s="70"/>
      <c r="F1" s="70"/>
      <c r="G1" s="70"/>
      <c r="H1" s="70"/>
      <c r="I1" s="70"/>
    </row>
    <row r="2" spans="1:9" ht="36.950000000000003" customHeight="1" x14ac:dyDescent="0.2">
      <c r="A2" s="28" t="s">
        <v>0</v>
      </c>
      <c r="B2" s="28" t="s">
        <v>2</v>
      </c>
      <c r="C2" s="38" t="s">
        <v>69</v>
      </c>
      <c r="D2" s="38" t="s">
        <v>73</v>
      </c>
      <c r="E2" s="38" t="s">
        <v>75</v>
      </c>
      <c r="F2" s="38" t="s">
        <v>76</v>
      </c>
      <c r="G2" s="38" t="s">
        <v>24</v>
      </c>
      <c r="H2" s="39" t="s">
        <v>4</v>
      </c>
      <c r="I2" s="39" t="s">
        <v>1</v>
      </c>
    </row>
    <row r="3" spans="1:9" s="11" customFormat="1" ht="36.950000000000003" customHeight="1" x14ac:dyDescent="0.2">
      <c r="A3" s="31" t="s">
        <v>46</v>
      </c>
      <c r="B3" s="15" t="s">
        <v>2</v>
      </c>
      <c r="C3" s="36">
        <v>40</v>
      </c>
      <c r="D3" s="36">
        <v>218</v>
      </c>
      <c r="E3" s="36">
        <v>40</v>
      </c>
      <c r="F3" s="36">
        <v>35</v>
      </c>
      <c r="G3" s="36">
        <v>35</v>
      </c>
      <c r="H3" s="37">
        <f>SUM(Таблица145[[#This Row],[ПР   Юр]:[ЧР]])</f>
        <v>368</v>
      </c>
      <c r="I3" s="40">
        <f>RANK(H3,$H$3:$H$41,0)</f>
        <v>1</v>
      </c>
    </row>
    <row r="4" spans="1:9" s="11" customFormat="1" ht="36.950000000000003" customHeight="1" x14ac:dyDescent="0.2">
      <c r="A4" s="31" t="s">
        <v>33</v>
      </c>
      <c r="B4" s="15" t="s">
        <v>2</v>
      </c>
      <c r="C4" s="36">
        <v>35</v>
      </c>
      <c r="D4" s="36">
        <v>83</v>
      </c>
      <c r="E4" s="36">
        <v>35</v>
      </c>
      <c r="F4" s="36">
        <v>30</v>
      </c>
      <c r="G4" s="36">
        <v>30</v>
      </c>
      <c r="H4" s="37">
        <f>SUM(Таблица145[[#This Row],[ПР   Юр]:[ЧР]])</f>
        <v>213</v>
      </c>
      <c r="I4" s="40">
        <f>RANK(H4,$H$3:$H$41,0)</f>
        <v>2</v>
      </c>
    </row>
    <row r="5" spans="1:9" s="11" customFormat="1" ht="36.950000000000003" customHeight="1" x14ac:dyDescent="0.2">
      <c r="A5" s="31" t="s">
        <v>34</v>
      </c>
      <c r="B5" s="15" t="s">
        <v>2</v>
      </c>
      <c r="C5" s="36">
        <v>30</v>
      </c>
      <c r="D5" s="36">
        <v>98</v>
      </c>
      <c r="E5" s="36">
        <v>22</v>
      </c>
      <c r="F5" s="36">
        <v>20</v>
      </c>
      <c r="G5" s="36">
        <v>15</v>
      </c>
      <c r="H5" s="37">
        <f>SUM(Таблица145[[#This Row],[ПР   Юр]:[ЧР]])</f>
        <v>185</v>
      </c>
      <c r="I5" s="40">
        <f>RANK(H5,$H$3:$H$41,0)</f>
        <v>3</v>
      </c>
    </row>
    <row r="6" spans="1:9" s="11" customFormat="1" ht="36.950000000000003" customHeight="1" x14ac:dyDescent="0.2">
      <c r="A6" s="31" t="s">
        <v>190</v>
      </c>
      <c r="B6" s="15" t="s">
        <v>2</v>
      </c>
      <c r="C6" s="36">
        <v>26</v>
      </c>
      <c r="D6" s="36">
        <v>74</v>
      </c>
      <c r="E6" s="36">
        <v>24</v>
      </c>
      <c r="F6" s="36">
        <v>26</v>
      </c>
      <c r="G6" s="36">
        <v>26</v>
      </c>
      <c r="H6" s="37">
        <f>SUM(Таблица145[[#This Row],[ПР   Юр]:[ЧР]])</f>
        <v>176</v>
      </c>
      <c r="I6" s="40">
        <f>RANK(H6,$H$3:$H$41,0)</f>
        <v>4</v>
      </c>
    </row>
    <row r="7" spans="1:9" s="11" customFormat="1" ht="36.950000000000003" customHeight="1" x14ac:dyDescent="0.2">
      <c r="A7" s="31" t="s">
        <v>179</v>
      </c>
      <c r="B7" s="15" t="s">
        <v>2</v>
      </c>
      <c r="C7" s="36">
        <v>16</v>
      </c>
      <c r="D7" s="36">
        <v>105</v>
      </c>
      <c r="E7" s="36">
        <v>15</v>
      </c>
      <c r="F7" s="36">
        <v>14</v>
      </c>
      <c r="G7" s="36">
        <v>14</v>
      </c>
      <c r="H7" s="37">
        <f>SUM(Таблица145[[#This Row],[ПР   Юр]:[ЧР]])</f>
        <v>164</v>
      </c>
      <c r="I7" s="40">
        <f>RANK(H7,$H$3:$H$41,0)</f>
        <v>5</v>
      </c>
    </row>
    <row r="8" spans="1:9" s="11" customFormat="1" ht="36.950000000000003" customHeight="1" x14ac:dyDescent="0.2">
      <c r="A8" s="31" t="s">
        <v>182</v>
      </c>
      <c r="B8" s="15" t="s">
        <v>2</v>
      </c>
      <c r="C8" s="36">
        <v>24</v>
      </c>
      <c r="D8" s="36">
        <v>56</v>
      </c>
      <c r="E8" s="36">
        <v>18</v>
      </c>
      <c r="F8" s="36">
        <v>16</v>
      </c>
      <c r="G8" s="36">
        <v>16</v>
      </c>
      <c r="H8" s="37">
        <f>SUM(Таблица145[[#This Row],[ПР   Юр]:[ЧР]])</f>
        <v>130</v>
      </c>
      <c r="I8" s="40">
        <f>RANK(H8,$H$3:$H$41,0)</f>
        <v>6</v>
      </c>
    </row>
    <row r="9" spans="1:9" s="11" customFormat="1" ht="36.950000000000003" customHeight="1" x14ac:dyDescent="0.2">
      <c r="A9" s="31" t="s">
        <v>35</v>
      </c>
      <c r="B9" s="15" t="s">
        <v>2</v>
      </c>
      <c r="C9" s="36">
        <v>28</v>
      </c>
      <c r="D9" s="36">
        <v>34</v>
      </c>
      <c r="E9" s="36">
        <v>20</v>
      </c>
      <c r="F9" s="36">
        <v>22</v>
      </c>
      <c r="G9" s="36">
        <v>24</v>
      </c>
      <c r="H9" s="37">
        <f>SUM(Таблица145[[#This Row],[ПР   Юр]:[ЧР]])</f>
        <v>128</v>
      </c>
      <c r="I9" s="40">
        <f>RANK(H9,$H$3:$H$41,0)</f>
        <v>7</v>
      </c>
    </row>
    <row r="10" spans="1:9" s="11" customFormat="1" ht="36.950000000000003" customHeight="1" x14ac:dyDescent="0.2">
      <c r="A10" s="32" t="s">
        <v>37</v>
      </c>
      <c r="B10" s="15" t="s">
        <v>2</v>
      </c>
      <c r="C10" s="36">
        <v>15</v>
      </c>
      <c r="D10" s="36">
        <v>51</v>
      </c>
      <c r="E10" s="36"/>
      <c r="F10" s="36"/>
      <c r="G10" s="36">
        <v>20</v>
      </c>
      <c r="H10" s="37">
        <f>SUM(Таблица145[[#This Row],[ПР   Юр]:[ЧР]])</f>
        <v>86</v>
      </c>
      <c r="I10" s="40">
        <f>RANK(H10,$H$3:$H$41,0)</f>
        <v>8</v>
      </c>
    </row>
    <row r="11" spans="1:9" s="11" customFormat="1" ht="36.950000000000003" customHeight="1" x14ac:dyDescent="0.2">
      <c r="A11" s="31" t="s">
        <v>41</v>
      </c>
      <c r="B11" s="15" t="s">
        <v>2</v>
      </c>
      <c r="C11" s="36">
        <v>13</v>
      </c>
      <c r="D11" s="36">
        <v>27</v>
      </c>
      <c r="E11" s="36">
        <v>16</v>
      </c>
      <c r="F11" s="36">
        <v>15</v>
      </c>
      <c r="G11" s="36"/>
      <c r="H11" s="37">
        <f>SUM(Таблица145[[#This Row],[ПР   Юр]:[ЧР]])</f>
        <v>71</v>
      </c>
      <c r="I11" s="40">
        <f>RANK(H11,$H$3:$H$41,0)</f>
        <v>9</v>
      </c>
    </row>
    <row r="12" spans="1:9" s="11" customFormat="1" ht="36.950000000000003" customHeight="1" x14ac:dyDescent="0.2">
      <c r="A12" s="31" t="s">
        <v>36</v>
      </c>
      <c r="B12" s="15" t="s">
        <v>2</v>
      </c>
      <c r="C12" s="36">
        <v>22</v>
      </c>
      <c r="D12" s="36">
        <v>8</v>
      </c>
      <c r="E12" s="36">
        <v>14</v>
      </c>
      <c r="F12" s="36">
        <v>18</v>
      </c>
      <c r="G12" s="36"/>
      <c r="H12" s="37">
        <f>SUM(Таблица145[[#This Row],[ПР   Юр]:[ЧР]])</f>
        <v>62</v>
      </c>
      <c r="I12" s="40">
        <f>RANK(H12,$H$3:$H$41,0)</f>
        <v>10</v>
      </c>
    </row>
    <row r="13" spans="1:9" s="11" customFormat="1" ht="36.950000000000003" customHeight="1" x14ac:dyDescent="0.2">
      <c r="A13" s="31" t="s">
        <v>30</v>
      </c>
      <c r="B13" s="15" t="s">
        <v>2</v>
      </c>
      <c r="C13" s="36">
        <v>12</v>
      </c>
      <c r="D13" s="36">
        <v>31</v>
      </c>
      <c r="E13" s="36"/>
      <c r="F13" s="36"/>
      <c r="G13" s="36">
        <v>11</v>
      </c>
      <c r="H13" s="37">
        <f>SUM(Таблица145[[#This Row],[ПР   Юр]:[ЧР]])</f>
        <v>54</v>
      </c>
      <c r="I13" s="40">
        <f>RANK(H13,$H$3:$H$41,0)</f>
        <v>11</v>
      </c>
    </row>
    <row r="14" spans="1:9" s="11" customFormat="1" ht="36.950000000000003" customHeight="1" x14ac:dyDescent="0.2">
      <c r="A14" s="31" t="s">
        <v>47</v>
      </c>
      <c r="B14" s="15" t="s">
        <v>2</v>
      </c>
      <c r="C14" s="36">
        <v>14</v>
      </c>
      <c r="D14" s="36">
        <v>37</v>
      </c>
      <c r="E14" s="36"/>
      <c r="F14" s="36"/>
      <c r="G14" s="36"/>
      <c r="H14" s="37">
        <f>SUM(Таблица145[[#This Row],[ПР   Юр]:[ЧР]])</f>
        <v>51</v>
      </c>
      <c r="I14" s="40">
        <f>RANK(H14,$H$3:$H$41,0)</f>
        <v>12</v>
      </c>
    </row>
    <row r="15" spans="1:9" s="11" customFormat="1" ht="36.950000000000003" customHeight="1" x14ac:dyDescent="0.2">
      <c r="A15" s="31" t="s">
        <v>29</v>
      </c>
      <c r="B15" s="15" t="s">
        <v>2</v>
      </c>
      <c r="C15" s="36">
        <v>18</v>
      </c>
      <c r="D15" s="36">
        <v>25</v>
      </c>
      <c r="E15" s="36"/>
      <c r="F15" s="36"/>
      <c r="G15" s="36"/>
      <c r="H15" s="37">
        <f>SUM(Таблица145[[#This Row],[ПР   Юр]:[ЧР]])</f>
        <v>43</v>
      </c>
      <c r="I15" s="40">
        <f>RANK(H15,$H$3:$H$41,0)</f>
        <v>13</v>
      </c>
    </row>
    <row r="16" spans="1:9" s="11" customFormat="1" ht="36.950000000000003" customHeight="1" x14ac:dyDescent="0.2">
      <c r="A16" s="31" t="s">
        <v>163</v>
      </c>
      <c r="B16" s="15" t="s">
        <v>2</v>
      </c>
      <c r="C16" s="36">
        <v>20</v>
      </c>
      <c r="D16" s="36"/>
      <c r="E16" s="36"/>
      <c r="F16" s="36"/>
      <c r="G16" s="36"/>
      <c r="H16" s="37">
        <f>SUM(Таблица145[[#This Row],[ПР   Юр]:[ЧР]])</f>
        <v>20</v>
      </c>
      <c r="I16" s="40">
        <f>RANK(H16,$H$3:$H$41,0)</f>
        <v>14</v>
      </c>
    </row>
    <row r="17" spans="1:9" s="11" customFormat="1" ht="36.950000000000003" customHeight="1" x14ac:dyDescent="0.2">
      <c r="A17" s="31" t="s">
        <v>78</v>
      </c>
      <c r="B17" s="15" t="s">
        <v>2</v>
      </c>
      <c r="C17" s="36"/>
      <c r="D17" s="36"/>
      <c r="E17" s="36"/>
      <c r="F17" s="36"/>
      <c r="G17" s="36">
        <v>12</v>
      </c>
      <c r="H17" s="37">
        <f>SUM(Таблица145[[#This Row],[ПР   Юр]:[ЧР]])</f>
        <v>12</v>
      </c>
      <c r="I17" s="40">
        <f>RANK(H17,$H$3:$H$41,0)</f>
        <v>15</v>
      </c>
    </row>
    <row r="18" spans="1:9" s="11" customFormat="1" ht="36.950000000000003" customHeight="1" x14ac:dyDescent="0.2">
      <c r="A18" s="31" t="s">
        <v>80</v>
      </c>
      <c r="B18" s="15" t="s">
        <v>2</v>
      </c>
      <c r="C18" s="36">
        <v>11</v>
      </c>
      <c r="D18" s="36"/>
      <c r="E18" s="36"/>
      <c r="F18" s="36"/>
      <c r="G18" s="36"/>
      <c r="H18" s="37">
        <f>SUM(Таблица145[[#This Row],[ПР   Юр]:[ЧР]])</f>
        <v>11</v>
      </c>
      <c r="I18" s="40">
        <f>RANK(H18,$H$3:$H$41,0)</f>
        <v>16</v>
      </c>
    </row>
    <row r="19" spans="1:9" s="11" customFormat="1" ht="36.950000000000003" customHeight="1" x14ac:dyDescent="0.2">
      <c r="A19" s="31"/>
      <c r="B19" s="15" t="s">
        <v>2</v>
      </c>
      <c r="C19" s="36"/>
      <c r="D19" s="36"/>
      <c r="E19" s="36"/>
      <c r="F19" s="36"/>
      <c r="G19" s="36"/>
      <c r="H19" s="37">
        <f>SUM(Таблица145[[#This Row],[ПР   Юр]:[ЧР]])</f>
        <v>0</v>
      </c>
      <c r="I19" s="40">
        <f>RANK(H19,$H$3:$H$41,0)</f>
        <v>17</v>
      </c>
    </row>
    <row r="20" spans="1:9" ht="15.75" x14ac:dyDescent="0.2">
      <c r="A20" s="31"/>
      <c r="B20" s="15" t="s">
        <v>2</v>
      </c>
      <c r="C20" s="16"/>
      <c r="D20" s="16"/>
      <c r="E20" s="16"/>
      <c r="F20" s="16"/>
      <c r="G20" s="16"/>
      <c r="H20" s="17">
        <f>SUM(Таблица145[[#This Row],[ПР   Юр]:[ЧР]])</f>
        <v>0</v>
      </c>
      <c r="I20" s="23">
        <f>RANK(H20,$H$3:$H$41,0)</f>
        <v>17</v>
      </c>
    </row>
    <row r="21" spans="1:9" ht="15.75" x14ac:dyDescent="0.2">
      <c r="A21" s="31"/>
      <c r="B21" s="15" t="s">
        <v>2</v>
      </c>
      <c r="C21" s="16"/>
      <c r="D21" s="16"/>
      <c r="E21" s="16"/>
      <c r="F21" s="16"/>
      <c r="G21" s="16"/>
      <c r="H21" s="17">
        <f>SUM(Таблица145[[#This Row],[ПР   Юр]:[ЧР]])</f>
        <v>0</v>
      </c>
      <c r="I21" s="23">
        <f>RANK(H21,$H$3:$H$41,0)</f>
        <v>17</v>
      </c>
    </row>
    <row r="22" spans="1:9" ht="15.75" x14ac:dyDescent="0.2">
      <c r="A22" s="31"/>
      <c r="B22" s="15" t="s">
        <v>2</v>
      </c>
      <c r="C22" s="16"/>
      <c r="D22" s="16"/>
      <c r="E22" s="16"/>
      <c r="F22" s="16"/>
      <c r="G22" s="16"/>
      <c r="H22" s="17">
        <f>SUM(Таблица145[[#This Row],[ПР   Юр]:[ЧР]])</f>
        <v>0</v>
      </c>
      <c r="I22" s="23">
        <f>RANK(H22,$H$3:$H$41,0)</f>
        <v>17</v>
      </c>
    </row>
    <row r="23" spans="1:9" ht="15.75" x14ac:dyDescent="0.2">
      <c r="A23" s="31"/>
      <c r="B23" s="15" t="s">
        <v>2</v>
      </c>
      <c r="C23" s="16"/>
      <c r="D23" s="16"/>
      <c r="E23" s="16"/>
      <c r="F23" s="16"/>
      <c r="G23" s="16"/>
      <c r="H23" s="17">
        <f>SUM(Таблица145[[#This Row],[ПР   Юр]:[ЧР]])</f>
        <v>0</v>
      </c>
      <c r="I23" s="23">
        <f>RANK(H23,$H$3:$H$41,0)</f>
        <v>17</v>
      </c>
    </row>
    <row r="24" spans="1:9" ht="15.75" x14ac:dyDescent="0.2">
      <c r="A24" s="31"/>
      <c r="B24" s="15" t="s">
        <v>2</v>
      </c>
      <c r="C24" s="16"/>
      <c r="D24" s="16"/>
      <c r="E24" s="16"/>
      <c r="F24" s="16"/>
      <c r="G24" s="16"/>
      <c r="H24" s="17">
        <f>SUM(Таблица145[[#This Row],[ПР   Юр]:[ЧР]])</f>
        <v>0</v>
      </c>
      <c r="I24" s="23">
        <f>RANK(H24,$H$3:$H$41,0)</f>
        <v>17</v>
      </c>
    </row>
    <row r="25" spans="1:9" ht="15.75" x14ac:dyDescent="0.2">
      <c r="A25" s="31"/>
      <c r="B25" s="15" t="s">
        <v>2</v>
      </c>
      <c r="C25" s="16"/>
      <c r="D25" s="16"/>
      <c r="E25" s="16"/>
      <c r="F25" s="16"/>
      <c r="G25" s="16"/>
      <c r="H25" s="17">
        <f>SUM(Таблица145[[#This Row],[ПР   Юр]:[ЧР]])</f>
        <v>0</v>
      </c>
      <c r="I25" s="23">
        <f>RANK(H25,$H$3:$H$41,0)</f>
        <v>17</v>
      </c>
    </row>
    <row r="26" spans="1:9" ht="15.75" x14ac:dyDescent="0.2">
      <c r="A26" s="31"/>
      <c r="B26" s="15" t="s">
        <v>2</v>
      </c>
      <c r="C26" s="16"/>
      <c r="D26" s="16"/>
      <c r="E26" s="16"/>
      <c r="F26" s="16"/>
      <c r="G26" s="16"/>
      <c r="H26" s="17">
        <f>SUM(Таблица145[[#This Row],[ПР   Юр]:[ЧР]])</f>
        <v>0</v>
      </c>
      <c r="I26" s="23">
        <f>RANK(H26,$H$3:$H$41,0)</f>
        <v>17</v>
      </c>
    </row>
    <row r="27" spans="1:9" ht="15.75" x14ac:dyDescent="0.2">
      <c r="A27" s="31"/>
      <c r="B27" s="15" t="s">
        <v>2</v>
      </c>
      <c r="C27" s="16"/>
      <c r="D27" s="16"/>
      <c r="E27" s="16"/>
      <c r="F27" s="16"/>
      <c r="G27" s="16"/>
      <c r="H27" s="17">
        <f>SUM(Таблица145[[#This Row],[ПР   Юр]:[ЧР]])</f>
        <v>0</v>
      </c>
      <c r="I27" s="23">
        <f>RANK(H27,$H$3:$H$41,0)</f>
        <v>17</v>
      </c>
    </row>
    <row r="28" spans="1:9" ht="15.75" x14ac:dyDescent="0.2">
      <c r="A28" s="31"/>
      <c r="B28" s="15" t="s">
        <v>2</v>
      </c>
      <c r="C28" s="16"/>
      <c r="D28" s="16"/>
      <c r="E28" s="16"/>
      <c r="F28" s="16"/>
      <c r="G28" s="16"/>
      <c r="H28" s="17">
        <f>SUM(Таблица145[[#This Row],[ПР   Юр]:[ЧР]])</f>
        <v>0</v>
      </c>
      <c r="I28" s="23">
        <f>RANK(H28,$H$3:$H$41,0)</f>
        <v>17</v>
      </c>
    </row>
    <row r="29" spans="1:9" ht="15.75" x14ac:dyDescent="0.2">
      <c r="A29" s="31"/>
      <c r="B29" s="15" t="s">
        <v>2</v>
      </c>
      <c r="C29" s="16"/>
      <c r="D29" s="16"/>
      <c r="E29" s="16"/>
      <c r="F29" s="16"/>
      <c r="G29" s="16"/>
      <c r="H29" s="17">
        <f>SUM(Таблица145[[#This Row],[ПР   Юр]:[ЧР]])</f>
        <v>0</v>
      </c>
      <c r="I29" s="23">
        <f>RANK(H29,$H$3:$H$41,0)</f>
        <v>17</v>
      </c>
    </row>
    <row r="30" spans="1:9" ht="15.75" x14ac:dyDescent="0.2">
      <c r="A30" s="51"/>
      <c r="B30" s="15" t="s">
        <v>2</v>
      </c>
      <c r="C30" s="16"/>
      <c r="D30" s="16"/>
      <c r="E30" s="16"/>
      <c r="F30" s="16"/>
      <c r="G30" s="16"/>
      <c r="H30" s="17">
        <f>SUM(Таблица145[[#This Row],[ПР   Юр]:[ЧР]])</f>
        <v>0</v>
      </c>
      <c r="I30" s="23">
        <f>RANK(H30,$H$3:$H$41,0)</f>
        <v>17</v>
      </c>
    </row>
    <row r="31" spans="1:9" ht="15.75" x14ac:dyDescent="0.2">
      <c r="A31" s="31"/>
      <c r="B31" s="15" t="s">
        <v>2</v>
      </c>
      <c r="C31" s="16"/>
      <c r="D31" s="16"/>
      <c r="E31" s="16"/>
      <c r="F31" s="16"/>
      <c r="G31" s="16"/>
      <c r="H31" s="18">
        <f>SUM(Таблица145[[#This Row],[ПР   Юр]:[ЧР]])</f>
        <v>0</v>
      </c>
      <c r="I31" s="23">
        <f>RANK(H31,$H$3:$H$41,0)</f>
        <v>17</v>
      </c>
    </row>
    <row r="32" spans="1:9" ht="15.75" x14ac:dyDescent="0.2">
      <c r="A32" s="31"/>
      <c r="B32" s="15" t="s">
        <v>2</v>
      </c>
      <c r="C32" s="16"/>
      <c r="D32" s="16"/>
      <c r="E32" s="16"/>
      <c r="F32" s="16"/>
      <c r="G32" s="16"/>
      <c r="H32" s="18">
        <f>SUM(Таблица145[[#This Row],[ПР   Юр]:[ЧР]])</f>
        <v>0</v>
      </c>
      <c r="I32" s="23">
        <f>RANK(H32,$H$3:$H$41,0)</f>
        <v>17</v>
      </c>
    </row>
    <row r="33" spans="1:9" ht="15.75" x14ac:dyDescent="0.2">
      <c r="A33" s="31"/>
      <c r="B33" s="15" t="s">
        <v>2</v>
      </c>
      <c r="C33" s="16"/>
      <c r="D33" s="16"/>
      <c r="E33" s="16"/>
      <c r="F33" s="16"/>
      <c r="G33" s="16"/>
      <c r="H33" s="18">
        <f>SUM(Таблица145[[#This Row],[ПР   Юр]:[ЧР]])</f>
        <v>0</v>
      </c>
      <c r="I33" s="23">
        <f>RANK(H33,$H$3:$H$41,0)</f>
        <v>17</v>
      </c>
    </row>
    <row r="34" spans="1:9" ht="15.75" x14ac:dyDescent="0.2">
      <c r="A34" s="31"/>
      <c r="B34" s="15" t="s">
        <v>2</v>
      </c>
      <c r="C34" s="16"/>
      <c r="D34" s="16"/>
      <c r="E34" s="16"/>
      <c r="F34" s="16"/>
      <c r="G34" s="16"/>
      <c r="H34" s="18">
        <f>SUM(Таблица145[[#This Row],[ПР   Юр]:[ЧР]])</f>
        <v>0</v>
      </c>
      <c r="I34" s="23">
        <f>RANK(H34,$H$3:$H$41,0)</f>
        <v>17</v>
      </c>
    </row>
    <row r="35" spans="1:9" ht="15.75" x14ac:dyDescent="0.2">
      <c r="A35" s="31"/>
      <c r="B35" s="15" t="s">
        <v>2</v>
      </c>
      <c r="C35" s="16"/>
      <c r="D35" s="16"/>
      <c r="E35" s="16"/>
      <c r="F35" s="16"/>
      <c r="G35" s="16"/>
      <c r="H35" s="18">
        <f>SUM(Таблица145[[#This Row],[ПР   Юр]:[ЧР]])</f>
        <v>0</v>
      </c>
      <c r="I35" s="23">
        <f>RANK(H35,$H$3:$H$41,0)</f>
        <v>17</v>
      </c>
    </row>
    <row r="36" spans="1:9" ht="15.75" x14ac:dyDescent="0.2">
      <c r="A36" s="31"/>
      <c r="B36" s="15" t="s">
        <v>2</v>
      </c>
      <c r="C36" s="19"/>
      <c r="D36" s="16"/>
      <c r="E36" s="16"/>
      <c r="F36" s="16"/>
      <c r="G36" s="16"/>
      <c r="H36" s="18">
        <f>SUM(Таблица145[[#This Row],[ПР   Юр]:[ЧР]])</f>
        <v>0</v>
      </c>
      <c r="I36" s="23">
        <f>RANK(H36,$H$3:$H$41,0)</f>
        <v>17</v>
      </c>
    </row>
    <row r="37" spans="1:9" ht="15.75" x14ac:dyDescent="0.2">
      <c r="A37" s="31"/>
      <c r="B37" s="15" t="s">
        <v>2</v>
      </c>
      <c r="C37" s="16"/>
      <c r="D37" s="16"/>
      <c r="E37" s="16"/>
      <c r="F37" s="16"/>
      <c r="G37" s="16"/>
      <c r="H37" s="18">
        <f>SUM(Таблица145[[#This Row],[ПР   Юр]:[ЧР]])</f>
        <v>0</v>
      </c>
      <c r="I37" s="23">
        <f>RANK(H37,$H$3:$H$41,0)</f>
        <v>17</v>
      </c>
    </row>
    <row r="38" spans="1:9" ht="15.75" x14ac:dyDescent="0.2">
      <c r="A38" s="31"/>
      <c r="B38" s="15" t="s">
        <v>2</v>
      </c>
      <c r="C38" s="16"/>
      <c r="D38" s="16"/>
      <c r="E38" s="16"/>
      <c r="F38" s="16"/>
      <c r="G38" s="16"/>
      <c r="H38" s="18">
        <f>SUM(Таблица145[[#This Row],[ПР   Юр]:[ЧР]])</f>
        <v>0</v>
      </c>
      <c r="I38" s="23">
        <f>RANK(H38,$H$3:$H$41,0)</f>
        <v>17</v>
      </c>
    </row>
    <row r="39" spans="1:9" ht="15.75" x14ac:dyDescent="0.2">
      <c r="A39" s="31"/>
      <c r="B39" s="15" t="s">
        <v>2</v>
      </c>
      <c r="C39" s="16"/>
      <c r="D39" s="16"/>
      <c r="E39" s="16"/>
      <c r="F39" s="16"/>
      <c r="G39" s="16"/>
      <c r="H39" s="18">
        <f>SUM(Таблица145[[#This Row],[ПР   Юр]:[ЧР]])</f>
        <v>0</v>
      </c>
      <c r="I39" s="23">
        <f>RANK(H39,$H$3:$H$41,0)</f>
        <v>17</v>
      </c>
    </row>
    <row r="40" spans="1:9" ht="15.75" x14ac:dyDescent="0.2">
      <c r="A40" s="31"/>
      <c r="B40" s="15" t="s">
        <v>2</v>
      </c>
      <c r="C40" s="16"/>
      <c r="D40" s="16"/>
      <c r="E40" s="16"/>
      <c r="F40" s="16"/>
      <c r="G40" s="16"/>
      <c r="H40" s="18">
        <f>SUM(Таблица145[[#This Row],[ПР   Юр]:[ЧР]])</f>
        <v>0</v>
      </c>
      <c r="I40" s="23">
        <f>RANK(H40,$H$3:$H$41,0)</f>
        <v>17</v>
      </c>
    </row>
    <row r="41" spans="1:9" ht="15.75" x14ac:dyDescent="0.2">
      <c r="A41" s="31"/>
      <c r="B41" s="15" t="s">
        <v>2</v>
      </c>
      <c r="C41" s="16"/>
      <c r="D41" s="16"/>
      <c r="E41" s="16"/>
      <c r="F41" s="16"/>
      <c r="G41" s="16"/>
      <c r="H41" s="18">
        <f>SUM(Таблица145[[#This Row],[ПР   Юр]:[ЧР]])</f>
        <v>0</v>
      </c>
      <c r="I41" s="23">
        <f>RANK(H41,$H$3:$H$41,0)</f>
        <v>17</v>
      </c>
    </row>
  </sheetData>
  <mergeCells count="1">
    <mergeCell ref="A1:I1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1"/>
  <sheetViews>
    <sheetView view="pageBreakPreview" zoomScaleNormal="90" zoomScaleSheetLayoutView="100" workbookViewId="0">
      <selection activeCell="A24" sqref="A24"/>
    </sheetView>
  </sheetViews>
  <sheetFormatPr defaultRowHeight="15.75" x14ac:dyDescent="0.2"/>
  <cols>
    <col min="1" max="1" width="44" style="52" customWidth="1"/>
    <col min="2" max="4" width="6.7109375" style="24" customWidth="1"/>
    <col min="5" max="7" width="6.7109375" style="22" customWidth="1"/>
    <col min="8" max="9" width="6.7109375" style="27" customWidth="1"/>
    <col min="10" max="10" width="7.7109375" customWidth="1"/>
  </cols>
  <sheetData>
    <row r="1" spans="1:10" s="9" customFormat="1" ht="34.5" customHeight="1" x14ac:dyDescent="0.2">
      <c r="A1" s="70" t="s">
        <v>84</v>
      </c>
      <c r="B1" s="70"/>
      <c r="C1" s="70"/>
      <c r="D1" s="70"/>
      <c r="E1" s="70"/>
      <c r="F1" s="70"/>
      <c r="G1" s="70"/>
      <c r="H1" s="70"/>
      <c r="I1" s="70"/>
      <c r="J1" s="70"/>
    </row>
    <row r="2" spans="1:10" s="8" customFormat="1" ht="36" customHeight="1" x14ac:dyDescent="0.2">
      <c r="A2" s="28" t="s">
        <v>0</v>
      </c>
      <c r="B2" s="28" t="s">
        <v>2</v>
      </c>
      <c r="C2" s="38" t="s">
        <v>100</v>
      </c>
      <c r="D2" s="38" t="s">
        <v>101</v>
      </c>
      <c r="E2" s="38" t="s">
        <v>73</v>
      </c>
      <c r="F2" s="38" t="s">
        <v>102</v>
      </c>
      <c r="G2" s="38" t="s">
        <v>103</v>
      </c>
      <c r="H2" s="38" t="s">
        <v>24</v>
      </c>
      <c r="I2" s="39" t="s">
        <v>4</v>
      </c>
      <c r="J2" s="39" t="s">
        <v>3</v>
      </c>
    </row>
    <row r="3" spans="1:10" s="8" customFormat="1" ht="36" customHeight="1" x14ac:dyDescent="0.2">
      <c r="A3" s="31" t="s">
        <v>104</v>
      </c>
      <c r="B3" s="15" t="s">
        <v>2</v>
      </c>
      <c r="C3" s="36">
        <v>35</v>
      </c>
      <c r="D3" s="36">
        <v>40</v>
      </c>
      <c r="E3" s="36">
        <v>83</v>
      </c>
      <c r="F3" s="36">
        <v>35</v>
      </c>
      <c r="G3" s="36">
        <v>30</v>
      </c>
      <c r="H3" s="36">
        <v>30</v>
      </c>
      <c r="I3" s="37">
        <f>SUM(Таблица1457[[#This Row],[ПР  Юр]:[ЧР]])</f>
        <v>253</v>
      </c>
      <c r="J3" s="40">
        <f>RANK(I3,$I$3:$I$41,0)</f>
        <v>1</v>
      </c>
    </row>
    <row r="4" spans="1:10" s="8" customFormat="1" ht="36" customHeight="1" x14ac:dyDescent="0.2">
      <c r="A4" s="31" t="s">
        <v>179</v>
      </c>
      <c r="B4" s="15" t="s">
        <v>2</v>
      </c>
      <c r="C4" s="36">
        <v>16</v>
      </c>
      <c r="D4" s="36">
        <v>20</v>
      </c>
      <c r="E4" s="36">
        <v>105</v>
      </c>
      <c r="F4" s="36">
        <v>15</v>
      </c>
      <c r="G4" s="36">
        <v>14</v>
      </c>
      <c r="H4" s="36">
        <v>14</v>
      </c>
      <c r="I4" s="37">
        <f>SUM(Таблица1457[[#This Row],[ПР  Юр]:[ЧР]])</f>
        <v>184</v>
      </c>
      <c r="J4" s="40">
        <f>RANK(I4,$I$3:$I$41,0)</f>
        <v>2</v>
      </c>
    </row>
    <row r="5" spans="1:10" s="8" customFormat="1" ht="36" customHeight="1" x14ac:dyDescent="0.2">
      <c r="A5" s="31" t="s">
        <v>105</v>
      </c>
      <c r="B5" s="15" t="s">
        <v>2</v>
      </c>
      <c r="C5" s="36">
        <v>28</v>
      </c>
      <c r="D5" s="36">
        <v>35</v>
      </c>
      <c r="E5" s="36">
        <v>34</v>
      </c>
      <c r="F5" s="36">
        <v>20</v>
      </c>
      <c r="G5" s="36">
        <v>22</v>
      </c>
      <c r="H5" s="36">
        <v>24</v>
      </c>
      <c r="I5" s="37">
        <f>SUM(Таблица1457[[#This Row],[ПР  Юр]:[ЧР]])</f>
        <v>163</v>
      </c>
      <c r="J5" s="40">
        <f>RANK(I5,$I$3:$I$41,0)</f>
        <v>3</v>
      </c>
    </row>
    <row r="6" spans="1:10" s="8" customFormat="1" ht="36" customHeight="1" x14ac:dyDescent="0.2">
      <c r="A6" s="31" t="s">
        <v>182</v>
      </c>
      <c r="B6" s="15" t="s">
        <v>2</v>
      </c>
      <c r="C6" s="36">
        <v>24</v>
      </c>
      <c r="D6" s="36">
        <v>28</v>
      </c>
      <c r="E6" s="36">
        <v>56</v>
      </c>
      <c r="F6" s="36">
        <v>18</v>
      </c>
      <c r="G6" s="36">
        <v>16</v>
      </c>
      <c r="H6" s="36">
        <v>16</v>
      </c>
      <c r="I6" s="37">
        <f>SUM(Таблица1457[[#This Row],[ПР  Юр]:[ЧР]])</f>
        <v>158</v>
      </c>
      <c r="J6" s="40">
        <f>RANK(I6,$I$3:$I$41,0)</f>
        <v>4</v>
      </c>
    </row>
    <row r="7" spans="1:10" s="8" customFormat="1" ht="36" customHeight="1" x14ac:dyDescent="0.2">
      <c r="A7" s="31" t="s">
        <v>106</v>
      </c>
      <c r="B7" s="15" t="s">
        <v>2</v>
      </c>
      <c r="C7" s="36">
        <v>22</v>
      </c>
      <c r="D7" s="36">
        <v>30</v>
      </c>
      <c r="E7" s="36">
        <v>8</v>
      </c>
      <c r="F7" s="36">
        <v>14</v>
      </c>
      <c r="G7" s="36">
        <v>18</v>
      </c>
      <c r="H7" s="36"/>
      <c r="I7" s="37">
        <f>SUM(Таблица1457[[#This Row],[ПР  Юр]:[ЧР]])</f>
        <v>92</v>
      </c>
      <c r="J7" s="40">
        <f>RANK(I7,$I$3:$I$41,0)</f>
        <v>5</v>
      </c>
    </row>
    <row r="8" spans="1:10" s="8" customFormat="1" ht="36" customHeight="1" x14ac:dyDescent="0.2">
      <c r="A8" s="31" t="s">
        <v>107</v>
      </c>
      <c r="B8" s="15" t="s">
        <v>2</v>
      </c>
      <c r="C8" s="36">
        <v>13</v>
      </c>
      <c r="D8" s="36">
        <v>15</v>
      </c>
      <c r="E8" s="36">
        <v>27</v>
      </c>
      <c r="F8" s="36">
        <v>16</v>
      </c>
      <c r="G8" s="36">
        <v>15</v>
      </c>
      <c r="H8" s="36"/>
      <c r="I8" s="37">
        <f>SUM(Таблица1457[[#This Row],[ПР  Юр]:[ЧР]])</f>
        <v>86</v>
      </c>
      <c r="J8" s="40">
        <f>RANK(I8,$I$3:$I$41,0)</f>
        <v>6</v>
      </c>
    </row>
    <row r="9" spans="1:10" s="8" customFormat="1" ht="36" customHeight="1" x14ac:dyDescent="0.2">
      <c r="A9" s="31" t="s">
        <v>108</v>
      </c>
      <c r="B9" s="15" t="s">
        <v>2</v>
      </c>
      <c r="C9" s="36">
        <v>18</v>
      </c>
      <c r="D9" s="36">
        <v>22</v>
      </c>
      <c r="E9" s="36">
        <v>25</v>
      </c>
      <c r="F9" s="36"/>
      <c r="G9" s="36"/>
      <c r="H9" s="36"/>
      <c r="I9" s="37">
        <f>SUM(Таблица1457[[#This Row],[ПР  Юр]:[ЧР]])</f>
        <v>65</v>
      </c>
      <c r="J9" s="40">
        <f>RANK(I9,$I$3:$I$41,0)</f>
        <v>7</v>
      </c>
    </row>
    <row r="10" spans="1:10" s="8" customFormat="1" ht="36" customHeight="1" x14ac:dyDescent="0.2">
      <c r="A10" s="31" t="s">
        <v>109</v>
      </c>
      <c r="B10" s="15" t="s">
        <v>2</v>
      </c>
      <c r="C10" s="36">
        <v>12</v>
      </c>
      <c r="D10" s="36">
        <v>10</v>
      </c>
      <c r="E10" s="36">
        <v>31</v>
      </c>
      <c r="F10" s="36"/>
      <c r="G10" s="36"/>
      <c r="H10" s="36">
        <v>11</v>
      </c>
      <c r="I10" s="37">
        <f>SUM(Таблица1457[[#This Row],[ПР  Юр]:[ЧР]])</f>
        <v>64</v>
      </c>
      <c r="J10" s="40">
        <f>RANK(I10,$I$3:$I$41,0)</f>
        <v>8</v>
      </c>
    </row>
    <row r="11" spans="1:10" s="8" customFormat="1" ht="36" customHeight="1" x14ac:dyDescent="0.2">
      <c r="A11" s="31" t="s">
        <v>79</v>
      </c>
      <c r="B11" s="15" t="s">
        <v>2</v>
      </c>
      <c r="C11" s="36">
        <v>20</v>
      </c>
      <c r="D11" s="36">
        <v>16</v>
      </c>
      <c r="E11" s="36"/>
      <c r="F11" s="36"/>
      <c r="G11" s="36"/>
      <c r="H11" s="36"/>
      <c r="I11" s="37">
        <f>SUM(Таблица1457[[#This Row],[ПР  Юр]:[ЧР]])</f>
        <v>36</v>
      </c>
      <c r="J11" s="40">
        <f>RANK(I11,$I$3:$I$41,0)</f>
        <v>9</v>
      </c>
    </row>
    <row r="12" spans="1:10" s="8" customFormat="1" ht="36" customHeight="1" x14ac:dyDescent="0.2">
      <c r="A12" s="31" t="s">
        <v>86</v>
      </c>
      <c r="B12" s="15" t="s">
        <v>2</v>
      </c>
      <c r="C12" s="36"/>
      <c r="D12" s="36">
        <v>26</v>
      </c>
      <c r="E12" s="36"/>
      <c r="F12" s="36"/>
      <c r="G12" s="36"/>
      <c r="H12" s="36"/>
      <c r="I12" s="37">
        <f>SUM(Таблица1457[[#This Row],[ПР  Юр]:[ЧР]])</f>
        <v>26</v>
      </c>
      <c r="J12" s="40">
        <f>RANK(I12,$I$3:$I$41,0)</f>
        <v>10</v>
      </c>
    </row>
    <row r="13" spans="1:10" s="8" customFormat="1" ht="36" customHeight="1" x14ac:dyDescent="0.2">
      <c r="A13" s="31" t="s">
        <v>85</v>
      </c>
      <c r="B13" s="15" t="s">
        <v>2</v>
      </c>
      <c r="C13" s="36"/>
      <c r="D13" s="36">
        <v>24</v>
      </c>
      <c r="E13" s="36"/>
      <c r="F13" s="36"/>
      <c r="G13" s="36"/>
      <c r="H13" s="36"/>
      <c r="I13" s="37">
        <f>SUM(Таблица1457[[#This Row],[ПР  Юр]:[ЧР]])</f>
        <v>24</v>
      </c>
      <c r="J13" s="40">
        <f>RANK(I13,$I$3:$I$41,0)</f>
        <v>11</v>
      </c>
    </row>
    <row r="14" spans="1:10" ht="36" customHeight="1" x14ac:dyDescent="0.2">
      <c r="A14" s="31" t="s">
        <v>80</v>
      </c>
      <c r="B14" s="15" t="s">
        <v>2</v>
      </c>
      <c r="C14" s="36">
        <v>11</v>
      </c>
      <c r="D14" s="36">
        <v>11</v>
      </c>
      <c r="E14" s="36"/>
      <c r="F14" s="36"/>
      <c r="G14" s="36"/>
      <c r="H14" s="36"/>
      <c r="I14" s="37">
        <f>SUM(Таблица1457[[#This Row],[ПР  Юр]:[ЧР]])</f>
        <v>22</v>
      </c>
      <c r="J14" s="40">
        <f>RANK(I14,$I$3:$I$41,0)</f>
        <v>12</v>
      </c>
    </row>
    <row r="15" spans="1:10" ht="36" customHeight="1" x14ac:dyDescent="0.2">
      <c r="A15" s="31" t="s">
        <v>87</v>
      </c>
      <c r="B15" s="15" t="s">
        <v>2</v>
      </c>
      <c r="C15" s="36"/>
      <c r="D15" s="36">
        <v>18</v>
      </c>
      <c r="E15" s="36"/>
      <c r="F15" s="36"/>
      <c r="G15" s="36"/>
      <c r="H15" s="36"/>
      <c r="I15" s="37">
        <f>SUM(Таблица1457[[#This Row],[ПР  Юр]:[ЧР]])</f>
        <v>18</v>
      </c>
      <c r="J15" s="40">
        <f>RANK(I15,$I$3:$I$41,0)</f>
        <v>13</v>
      </c>
    </row>
    <row r="16" spans="1:10" ht="36" customHeight="1" x14ac:dyDescent="0.2">
      <c r="A16" s="31" t="s">
        <v>88</v>
      </c>
      <c r="B16" s="15" t="s">
        <v>2</v>
      </c>
      <c r="C16" s="36"/>
      <c r="D16" s="36">
        <v>14</v>
      </c>
      <c r="E16" s="36"/>
      <c r="F16" s="36"/>
      <c r="G16" s="36"/>
      <c r="H16" s="36"/>
      <c r="I16" s="37">
        <f>SUM(Таблица1457[[#This Row],[ПР  Юр]:[ЧР]])</f>
        <v>14</v>
      </c>
      <c r="J16" s="40">
        <f>RANK(I16,$I$3:$I$41,0)</f>
        <v>14</v>
      </c>
    </row>
    <row r="17" spans="1:10" ht="36" customHeight="1" x14ac:dyDescent="0.2">
      <c r="A17" s="31" t="s">
        <v>89</v>
      </c>
      <c r="B17" s="15" t="s">
        <v>2</v>
      </c>
      <c r="C17" s="36"/>
      <c r="D17" s="36">
        <v>13</v>
      </c>
      <c r="E17" s="36"/>
      <c r="F17" s="36"/>
      <c r="G17" s="36"/>
      <c r="H17" s="36"/>
      <c r="I17" s="37">
        <f>SUM(Таблица1457[[#This Row],[ПР  Юр]:[ЧР]])</f>
        <v>13</v>
      </c>
      <c r="J17" s="40">
        <f>RANK(I17,$I$3:$I$41,0)</f>
        <v>15</v>
      </c>
    </row>
    <row r="18" spans="1:10" ht="36" customHeight="1" x14ac:dyDescent="0.2">
      <c r="A18" s="31" t="s">
        <v>78</v>
      </c>
      <c r="B18" s="15" t="s">
        <v>2</v>
      </c>
      <c r="C18" s="36"/>
      <c r="D18" s="36"/>
      <c r="E18" s="36"/>
      <c r="F18" s="36"/>
      <c r="G18" s="36"/>
      <c r="H18" s="36">
        <v>12</v>
      </c>
      <c r="I18" s="37">
        <f>SUM(Таблица1457[[#This Row],[ПР  Юр]:[ЧР]])</f>
        <v>12</v>
      </c>
      <c r="J18" s="40">
        <f>RANK(I18,$I$3:$I$41,0)</f>
        <v>16</v>
      </c>
    </row>
    <row r="19" spans="1:10" ht="36" customHeight="1" x14ac:dyDescent="0.2">
      <c r="A19" s="31" t="s">
        <v>91</v>
      </c>
      <c r="B19" s="15" t="s">
        <v>2</v>
      </c>
      <c r="C19" s="36"/>
      <c r="D19" s="36">
        <v>12</v>
      </c>
      <c r="E19" s="36"/>
      <c r="F19" s="36"/>
      <c r="G19" s="36"/>
      <c r="H19" s="36"/>
      <c r="I19" s="37">
        <f>SUM(Таблица1457[[#This Row],[ПР  Юр]:[ЧР]])</f>
        <v>12</v>
      </c>
      <c r="J19" s="40">
        <f>RANK(I19,$I$3:$I$41,0)</f>
        <v>16</v>
      </c>
    </row>
    <row r="20" spans="1:10" ht="36" customHeight="1" x14ac:dyDescent="0.2">
      <c r="A20" s="31" t="s">
        <v>90</v>
      </c>
      <c r="B20" s="15" t="s">
        <v>2</v>
      </c>
      <c r="C20" s="36"/>
      <c r="D20" s="36">
        <v>9</v>
      </c>
      <c r="E20" s="36"/>
      <c r="F20" s="36"/>
      <c r="G20" s="36"/>
      <c r="H20" s="36"/>
      <c r="I20" s="37">
        <f>SUM(Таблица1457[[#This Row],[ПР  Юр]:[ЧР]])</f>
        <v>9</v>
      </c>
      <c r="J20" s="40">
        <f>RANK(I20,$I$3:$I$41,0)</f>
        <v>18</v>
      </c>
    </row>
    <row r="21" spans="1:10" ht="36" customHeight="1" x14ac:dyDescent="0.2">
      <c r="A21" s="31" t="s">
        <v>92</v>
      </c>
      <c r="B21" s="15" t="s">
        <v>2</v>
      </c>
      <c r="C21" s="36"/>
      <c r="D21" s="36">
        <v>8</v>
      </c>
      <c r="E21" s="36"/>
      <c r="F21" s="36"/>
      <c r="G21" s="36"/>
      <c r="H21" s="36"/>
      <c r="I21" s="37">
        <f>SUM(Таблица1457[[#This Row],[ПР  Юр]:[ЧР]])</f>
        <v>8</v>
      </c>
      <c r="J21" s="40">
        <f>RANK(I21,$I$3:$I$41,0)</f>
        <v>19</v>
      </c>
    </row>
    <row r="22" spans="1:10" ht="36" customHeight="1" x14ac:dyDescent="0.2">
      <c r="A22" s="31" t="s">
        <v>93</v>
      </c>
      <c r="B22" s="15" t="s">
        <v>2</v>
      </c>
      <c r="C22" s="36"/>
      <c r="D22" s="36">
        <v>7</v>
      </c>
      <c r="E22" s="36"/>
      <c r="F22" s="36"/>
      <c r="G22" s="36"/>
      <c r="H22" s="36"/>
      <c r="I22" s="37">
        <f>SUM(Таблица1457[[#This Row],[ПР  Юр]:[ЧР]])</f>
        <v>7</v>
      </c>
      <c r="J22" s="40">
        <f>RANK(I22,$I$3:$I$41,0)</f>
        <v>20</v>
      </c>
    </row>
    <row r="23" spans="1:10" ht="36" customHeight="1" x14ac:dyDescent="0.2">
      <c r="A23" s="31" t="s">
        <v>94</v>
      </c>
      <c r="B23" s="15" t="s">
        <v>2</v>
      </c>
      <c r="C23" s="36"/>
      <c r="D23" s="36">
        <v>6</v>
      </c>
      <c r="E23" s="36"/>
      <c r="F23" s="36"/>
      <c r="G23" s="36"/>
      <c r="H23" s="36"/>
      <c r="I23" s="37">
        <f>SUM(Таблица1457[[#This Row],[ПР  Юр]:[ЧР]])</f>
        <v>6</v>
      </c>
      <c r="J23" s="40">
        <f>RANK(I23,$I$3:$I$41,0)</f>
        <v>21</v>
      </c>
    </row>
    <row r="24" spans="1:10" ht="36" customHeight="1" x14ac:dyDescent="0.2">
      <c r="A24" s="31" t="s">
        <v>95</v>
      </c>
      <c r="B24" s="15" t="s">
        <v>2</v>
      </c>
      <c r="C24" s="36"/>
      <c r="D24" s="36">
        <v>5</v>
      </c>
      <c r="E24" s="36"/>
      <c r="F24" s="36"/>
      <c r="G24" s="36"/>
      <c r="H24" s="36"/>
      <c r="I24" s="37">
        <f>SUM(Таблица1457[[#This Row],[ПР  Юр]:[ЧР]])</f>
        <v>5</v>
      </c>
      <c r="J24" s="40">
        <f>RANK(I24,$I$3:$I$41,0)</f>
        <v>22</v>
      </c>
    </row>
    <row r="25" spans="1:10" ht="36" customHeight="1" x14ac:dyDescent="0.2">
      <c r="A25" s="31" t="s">
        <v>96</v>
      </c>
      <c r="B25" s="15" t="s">
        <v>2</v>
      </c>
      <c r="C25" s="36"/>
      <c r="D25" s="36">
        <v>4</v>
      </c>
      <c r="E25" s="36"/>
      <c r="F25" s="36"/>
      <c r="G25" s="36"/>
      <c r="H25" s="36"/>
      <c r="I25" s="37">
        <f>SUM(Таблица1457[[#This Row],[ПР  Юр]:[ЧР]])</f>
        <v>4</v>
      </c>
      <c r="J25" s="40">
        <f>RANK(I25,$I$3:$I$41,0)</f>
        <v>23</v>
      </c>
    </row>
    <row r="26" spans="1:10" ht="36.75" customHeight="1" x14ac:dyDescent="0.2">
      <c r="A26" s="31" t="s">
        <v>97</v>
      </c>
      <c r="B26" s="15" t="s">
        <v>2</v>
      </c>
      <c r="C26" s="36"/>
      <c r="D26" s="36">
        <v>3</v>
      </c>
      <c r="E26" s="36"/>
      <c r="F26" s="36"/>
      <c r="G26" s="36"/>
      <c r="H26" s="36"/>
      <c r="I26" s="37">
        <f>SUM(Таблица1457[[#This Row],[ПР  Юр]:[ЧР]])</f>
        <v>3</v>
      </c>
      <c r="J26" s="40">
        <f>RANK(I26,$I$3:$I$41,0)</f>
        <v>24</v>
      </c>
    </row>
    <row r="27" spans="1:10" ht="38.25" x14ac:dyDescent="0.2">
      <c r="A27" s="31" t="s">
        <v>98</v>
      </c>
      <c r="B27" s="15" t="s">
        <v>2</v>
      </c>
      <c r="C27" s="36"/>
      <c r="D27" s="36">
        <v>2</v>
      </c>
      <c r="E27" s="36"/>
      <c r="F27" s="36"/>
      <c r="G27" s="36"/>
      <c r="H27" s="36"/>
      <c r="I27" s="37">
        <f>SUM(Таблица1457[[#This Row],[ПР  Юр]:[ЧР]])</f>
        <v>2</v>
      </c>
      <c r="J27" s="40">
        <f>RANK(I27,$I$3:$I$41,0)</f>
        <v>25</v>
      </c>
    </row>
    <row r="28" spans="1:10" ht="38.25" x14ac:dyDescent="0.2">
      <c r="A28" s="31" t="s">
        <v>99</v>
      </c>
      <c r="B28" s="15" t="s">
        <v>2</v>
      </c>
      <c r="C28" s="36"/>
      <c r="D28" s="36">
        <v>1</v>
      </c>
      <c r="E28" s="36"/>
      <c r="F28" s="36"/>
      <c r="G28" s="36"/>
      <c r="H28" s="36"/>
      <c r="I28" s="37">
        <f>SUM(Таблица1457[[#This Row],[ПР  Юр]:[ЧР]])</f>
        <v>1</v>
      </c>
      <c r="J28" s="40">
        <f>RANK(I28,$I$3:$I$41,0)</f>
        <v>26</v>
      </c>
    </row>
    <row r="29" spans="1:10" x14ac:dyDescent="0.2">
      <c r="A29" s="31"/>
      <c r="B29" s="15" t="s">
        <v>2</v>
      </c>
      <c r="C29" s="16"/>
      <c r="D29" s="16"/>
      <c r="E29" s="16"/>
      <c r="F29" s="16"/>
      <c r="G29" s="16"/>
      <c r="H29" s="16"/>
      <c r="I29" s="17">
        <f>SUM(Таблица1457[[#This Row],[ПР  Юр]:[ЧР]])</f>
        <v>0</v>
      </c>
      <c r="J29" s="23">
        <f>RANK(I29,$I$3:$I$41,0)</f>
        <v>27</v>
      </c>
    </row>
    <row r="30" spans="1:10" x14ac:dyDescent="0.2">
      <c r="A30" s="51"/>
      <c r="B30" s="15" t="s">
        <v>2</v>
      </c>
      <c r="C30" s="16"/>
      <c r="D30" s="16"/>
      <c r="E30" s="16"/>
      <c r="F30" s="16"/>
      <c r="G30" s="16"/>
      <c r="H30" s="16"/>
      <c r="I30" s="17">
        <f>SUM(Таблица1457[[#This Row],[ПР  Юр]:[ЧР]])</f>
        <v>0</v>
      </c>
      <c r="J30" s="23">
        <f>RANK(I30,$I$3:$I$41,0)</f>
        <v>27</v>
      </c>
    </row>
    <row r="31" spans="1:10" x14ac:dyDescent="0.2">
      <c r="A31" s="31"/>
      <c r="B31" s="15" t="s">
        <v>2</v>
      </c>
      <c r="C31" s="16"/>
      <c r="D31" s="16"/>
      <c r="E31" s="16"/>
      <c r="F31" s="16"/>
      <c r="G31" s="16"/>
      <c r="H31" s="16"/>
      <c r="I31" s="18">
        <f>SUM(Таблица1457[[#This Row],[ПР  Юр]:[ЧР]])</f>
        <v>0</v>
      </c>
      <c r="J31" s="23">
        <f>RANK(I31,$I$3:$I$41,0)</f>
        <v>27</v>
      </c>
    </row>
    <row r="32" spans="1:10" x14ac:dyDescent="0.2">
      <c r="A32" s="31"/>
      <c r="B32" s="15" t="s">
        <v>2</v>
      </c>
      <c r="C32" s="16"/>
      <c r="D32" s="16"/>
      <c r="E32" s="16"/>
      <c r="F32" s="16"/>
      <c r="G32" s="16"/>
      <c r="H32" s="16"/>
      <c r="I32" s="18">
        <f>SUM(Таблица1457[[#This Row],[ПР  Юр]:[ЧР]])</f>
        <v>0</v>
      </c>
      <c r="J32" s="23">
        <f>RANK(I32,$I$3:$I$41,0)</f>
        <v>27</v>
      </c>
    </row>
    <row r="33" spans="1:10" x14ac:dyDescent="0.2">
      <c r="A33" s="31"/>
      <c r="B33" s="15" t="s">
        <v>2</v>
      </c>
      <c r="C33" s="16"/>
      <c r="D33" s="16"/>
      <c r="E33" s="16"/>
      <c r="F33" s="16"/>
      <c r="G33" s="16"/>
      <c r="H33" s="16"/>
      <c r="I33" s="18">
        <f>SUM(Таблица1457[[#This Row],[ПР  Юр]:[ЧР]])</f>
        <v>0</v>
      </c>
      <c r="J33" s="23">
        <f>RANK(I33,$I$3:$I$41,0)</f>
        <v>27</v>
      </c>
    </row>
    <row r="34" spans="1:10" x14ac:dyDescent="0.2">
      <c r="A34" s="31"/>
      <c r="B34" s="15" t="s">
        <v>2</v>
      </c>
      <c r="C34" s="16"/>
      <c r="D34" s="16"/>
      <c r="E34" s="16"/>
      <c r="F34" s="16"/>
      <c r="G34" s="16"/>
      <c r="H34" s="16"/>
      <c r="I34" s="18">
        <f>SUM(Таблица1457[[#This Row],[ПР  Юр]:[ЧР]])</f>
        <v>0</v>
      </c>
      <c r="J34" s="23">
        <f>RANK(I34,$I$3:$I$41,0)</f>
        <v>27</v>
      </c>
    </row>
    <row r="35" spans="1:10" x14ac:dyDescent="0.2">
      <c r="A35" s="31"/>
      <c r="B35" s="15" t="s">
        <v>2</v>
      </c>
      <c r="C35" s="16"/>
      <c r="D35" s="16"/>
      <c r="E35" s="16"/>
      <c r="F35" s="16"/>
      <c r="G35" s="16"/>
      <c r="H35" s="16"/>
      <c r="I35" s="18">
        <f>SUM(Таблица1457[[#This Row],[ПР  Юр]:[ЧР]])</f>
        <v>0</v>
      </c>
      <c r="J35" s="23">
        <f>RANK(I35,$I$3:$I$41,0)</f>
        <v>27</v>
      </c>
    </row>
    <row r="36" spans="1:10" x14ac:dyDescent="0.2">
      <c r="A36" s="31"/>
      <c r="B36" s="15" t="s">
        <v>2</v>
      </c>
      <c r="C36" s="19"/>
      <c r="D36" s="19"/>
      <c r="E36" s="16"/>
      <c r="F36" s="16"/>
      <c r="G36" s="16"/>
      <c r="H36" s="16"/>
      <c r="I36" s="18">
        <f>SUM(Таблица1457[[#This Row],[ПР  Юр]:[ЧР]])</f>
        <v>0</v>
      </c>
      <c r="J36" s="23">
        <f>RANK(I36,$I$3:$I$41,0)</f>
        <v>27</v>
      </c>
    </row>
    <row r="37" spans="1:10" x14ac:dyDescent="0.2">
      <c r="A37" s="31"/>
      <c r="B37" s="15" t="s">
        <v>2</v>
      </c>
      <c r="C37" s="16"/>
      <c r="D37" s="16"/>
      <c r="E37" s="16"/>
      <c r="F37" s="16"/>
      <c r="G37" s="16"/>
      <c r="H37" s="16"/>
      <c r="I37" s="18">
        <f>SUM(Таблица1457[[#This Row],[ПР  Юр]:[ЧР]])</f>
        <v>0</v>
      </c>
      <c r="J37" s="23">
        <f>RANK(I37,$I$3:$I$41,0)</f>
        <v>27</v>
      </c>
    </row>
    <row r="38" spans="1:10" x14ac:dyDescent="0.2">
      <c r="A38" s="31"/>
      <c r="B38" s="15" t="s">
        <v>2</v>
      </c>
      <c r="C38" s="16"/>
      <c r="D38" s="16"/>
      <c r="E38" s="16"/>
      <c r="F38" s="16"/>
      <c r="G38" s="16"/>
      <c r="H38" s="16"/>
      <c r="I38" s="18">
        <f>SUM(Таблица1457[[#This Row],[ПР  Юр]:[ЧР]])</f>
        <v>0</v>
      </c>
      <c r="J38" s="23">
        <f>RANK(I38,$I$3:$I$41,0)</f>
        <v>27</v>
      </c>
    </row>
    <row r="39" spans="1:10" x14ac:dyDescent="0.2">
      <c r="A39" s="31"/>
      <c r="B39" s="15" t="s">
        <v>2</v>
      </c>
      <c r="C39" s="16"/>
      <c r="D39" s="16"/>
      <c r="E39" s="16"/>
      <c r="F39" s="16"/>
      <c r="G39" s="16"/>
      <c r="H39" s="16"/>
      <c r="I39" s="18">
        <f>SUM(Таблица1457[[#This Row],[ПР  Юр]:[ЧР]])</f>
        <v>0</v>
      </c>
      <c r="J39" s="23">
        <f>RANK(I39,$I$3:$I$41,0)</f>
        <v>27</v>
      </c>
    </row>
    <row r="40" spans="1:10" x14ac:dyDescent="0.2">
      <c r="A40" s="31"/>
      <c r="B40" s="15" t="s">
        <v>2</v>
      </c>
      <c r="C40" s="16"/>
      <c r="D40" s="16"/>
      <c r="E40" s="16"/>
      <c r="F40" s="16"/>
      <c r="G40" s="16"/>
      <c r="H40" s="16"/>
      <c r="I40" s="18">
        <f>SUM(Таблица1457[[#This Row],[ПР  Юр]:[ЧР]])</f>
        <v>0</v>
      </c>
      <c r="J40" s="23">
        <f>RANK(I40,$I$3:$I$41,0)</f>
        <v>27</v>
      </c>
    </row>
    <row r="41" spans="1:10" x14ac:dyDescent="0.2">
      <c r="A41" s="31"/>
      <c r="B41" s="15" t="s">
        <v>2</v>
      </c>
      <c r="C41" s="16"/>
      <c r="D41" s="16"/>
      <c r="E41" s="16"/>
      <c r="F41" s="16"/>
      <c r="G41" s="16"/>
      <c r="H41" s="16"/>
      <c r="I41" s="18">
        <f>SUM(Таблица1457[[#This Row],[ПР  Юр]:[ЧР]])</f>
        <v>0</v>
      </c>
      <c r="J41" s="23">
        <f>RANK(I41,$I$3:$I$41,0)</f>
        <v>27</v>
      </c>
    </row>
  </sheetData>
  <mergeCells count="1">
    <mergeCell ref="A1:J1"/>
  </mergeCells>
  <printOptions horizontalCentered="1" verticalCentered="1"/>
  <pageMargins left="0" right="0" top="0" bottom="0" header="0.31496062992125984" footer="0.31496062992125984"/>
  <pageSetup paperSize="9" scale="75"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9"/>
  <sheetViews>
    <sheetView view="pageBreakPreview" topLeftCell="A4" zoomScale="110" zoomScaleNormal="50" zoomScaleSheetLayoutView="110" workbookViewId="0">
      <selection activeCell="O5" sqref="O5"/>
    </sheetView>
  </sheetViews>
  <sheetFormatPr defaultRowHeight="39" customHeight="1" x14ac:dyDescent="0.25"/>
  <cols>
    <col min="1" max="1" width="48.7109375" customWidth="1"/>
    <col min="2" max="11" width="7.7109375" customWidth="1"/>
    <col min="12" max="12" width="7.7109375" style="14" customWidth="1"/>
    <col min="13" max="13" width="7.7109375" style="12" customWidth="1"/>
  </cols>
  <sheetData>
    <row r="1" spans="1:13" ht="39" customHeight="1" x14ac:dyDescent="0.2">
      <c r="A1" s="71" t="s">
        <v>81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</row>
    <row r="2" spans="1:13" ht="44.25" customHeight="1" x14ac:dyDescent="0.2">
      <c r="A2" s="54" t="s">
        <v>0</v>
      </c>
      <c r="B2" s="55" t="s">
        <v>2</v>
      </c>
      <c r="C2" s="56" t="s">
        <v>48</v>
      </c>
      <c r="D2" s="56" t="s">
        <v>49</v>
      </c>
      <c r="E2" s="56" t="s">
        <v>61</v>
      </c>
      <c r="F2" s="56" t="s">
        <v>62</v>
      </c>
      <c r="G2" s="56" t="s">
        <v>63</v>
      </c>
      <c r="H2" s="56" t="s">
        <v>64</v>
      </c>
      <c r="I2" s="56" t="s">
        <v>192</v>
      </c>
      <c r="J2" s="56" t="s">
        <v>193</v>
      </c>
      <c r="K2" s="56" t="s">
        <v>194</v>
      </c>
      <c r="L2" s="57" t="s">
        <v>4</v>
      </c>
      <c r="M2" s="58" t="s">
        <v>3</v>
      </c>
    </row>
    <row r="3" spans="1:13" ht="38.1" customHeight="1" x14ac:dyDescent="0.2">
      <c r="A3" s="31" t="s">
        <v>27</v>
      </c>
      <c r="B3" s="15" t="s">
        <v>2</v>
      </c>
      <c r="C3" s="36">
        <v>26</v>
      </c>
      <c r="D3" s="36">
        <v>26</v>
      </c>
      <c r="E3" s="36">
        <v>26</v>
      </c>
      <c r="F3" s="36">
        <v>26</v>
      </c>
      <c r="G3" s="36">
        <v>26</v>
      </c>
      <c r="H3" s="36">
        <v>26</v>
      </c>
      <c r="I3" s="36">
        <v>13</v>
      </c>
      <c r="J3" s="36">
        <v>13</v>
      </c>
      <c r="K3" s="36">
        <v>52</v>
      </c>
      <c r="L3" s="40">
        <f>SUM(Таблица5[[#This Row],[HS 85-109 10км         3 этап]:[HS 85-109 10км          11/3 этап]])</f>
        <v>234</v>
      </c>
      <c r="M3" s="36">
        <f>RANK(L3,$L$3:$L$59,0)</f>
        <v>1</v>
      </c>
    </row>
    <row r="4" spans="1:13" ht="38.1" customHeight="1" x14ac:dyDescent="0.2">
      <c r="A4" s="31" t="s">
        <v>13</v>
      </c>
      <c r="B4" s="15" t="s">
        <v>2</v>
      </c>
      <c r="C4" s="36">
        <v>19</v>
      </c>
      <c r="D4" s="36">
        <v>22</v>
      </c>
      <c r="E4" s="36">
        <v>14</v>
      </c>
      <c r="F4" s="36">
        <v>16</v>
      </c>
      <c r="G4" s="36">
        <v>17</v>
      </c>
      <c r="H4" s="36">
        <v>15</v>
      </c>
      <c r="I4" s="36">
        <v>5.5</v>
      </c>
      <c r="J4" s="36">
        <v>8</v>
      </c>
      <c r="K4" s="36">
        <v>38</v>
      </c>
      <c r="L4" s="40">
        <f>SUM(Таблица5[[#This Row],[HS 85-109 10км         3 этап]:[HS 85-109 10км          11/3 этап]])</f>
        <v>154.5</v>
      </c>
      <c r="M4" s="36">
        <f>RANK(L4,$L$3:$L$59,0)</f>
        <v>2</v>
      </c>
    </row>
    <row r="5" spans="1:13" ht="38.1" customHeight="1" x14ac:dyDescent="0.2">
      <c r="A5" s="31" t="s">
        <v>26</v>
      </c>
      <c r="B5" s="15" t="s">
        <v>2</v>
      </c>
      <c r="C5" s="41"/>
      <c r="D5" s="36"/>
      <c r="E5" s="36">
        <v>22</v>
      </c>
      <c r="F5" s="36">
        <v>22</v>
      </c>
      <c r="G5" s="36">
        <v>22</v>
      </c>
      <c r="H5" s="36">
        <v>22</v>
      </c>
      <c r="I5" s="36">
        <v>11</v>
      </c>
      <c r="J5" s="36">
        <v>11</v>
      </c>
      <c r="K5" s="36">
        <v>44</v>
      </c>
      <c r="L5" s="40">
        <f>SUM(Таблица5[[#This Row],[HS 85-109 10км         3 этап]:[HS 85-109 10км          11/3 этап]])</f>
        <v>154</v>
      </c>
      <c r="M5" s="36">
        <f>RANK(L5,$L$3:$L$59,0)</f>
        <v>3</v>
      </c>
    </row>
    <row r="6" spans="1:13" ht="38.1" customHeight="1" x14ac:dyDescent="0.2">
      <c r="A6" s="31" t="s">
        <v>175</v>
      </c>
      <c r="B6" s="15" t="s">
        <v>2</v>
      </c>
      <c r="C6" s="36">
        <v>16</v>
      </c>
      <c r="D6" s="36">
        <v>16</v>
      </c>
      <c r="E6" s="36">
        <v>11</v>
      </c>
      <c r="F6" s="36">
        <v>13</v>
      </c>
      <c r="G6" s="36">
        <v>8</v>
      </c>
      <c r="H6" s="36">
        <v>10</v>
      </c>
      <c r="I6" s="36">
        <v>6.5</v>
      </c>
      <c r="J6" s="36">
        <v>7</v>
      </c>
      <c r="K6" s="36">
        <v>22</v>
      </c>
      <c r="L6" s="40">
        <f>SUM(Таблица5[[#This Row],[HS 85-109 10км         3 этап]:[HS 85-109 10км          11/3 этап]])</f>
        <v>109.5</v>
      </c>
      <c r="M6" s="36">
        <f>RANK(L6,$L$3:$L$59,0)</f>
        <v>4</v>
      </c>
    </row>
    <row r="7" spans="1:13" ht="38.1" customHeight="1" x14ac:dyDescent="0.2">
      <c r="A7" s="31" t="s">
        <v>177</v>
      </c>
      <c r="B7" s="15" t="s">
        <v>2</v>
      </c>
      <c r="C7" s="36"/>
      <c r="D7" s="36"/>
      <c r="E7" s="36">
        <v>15</v>
      </c>
      <c r="F7" s="36">
        <v>14</v>
      </c>
      <c r="G7" s="36">
        <v>14</v>
      </c>
      <c r="H7" s="36">
        <v>13</v>
      </c>
      <c r="I7" s="36">
        <v>8.5</v>
      </c>
      <c r="J7" s="36">
        <v>9.5</v>
      </c>
      <c r="K7" s="36">
        <v>34</v>
      </c>
      <c r="L7" s="40">
        <f>SUM(Таблица5[[#This Row],[HS 85-109 10км         3 этап]:[HS 85-109 10км          11/3 этап]])</f>
        <v>108</v>
      </c>
      <c r="M7" s="36">
        <f>RANK(L7,$L$3:$L$59,0)</f>
        <v>5</v>
      </c>
    </row>
    <row r="8" spans="1:13" ht="38.1" customHeight="1" x14ac:dyDescent="0.2">
      <c r="A8" s="31" t="s">
        <v>183</v>
      </c>
      <c r="B8" s="15" t="s">
        <v>2</v>
      </c>
      <c r="C8" s="36"/>
      <c r="D8" s="36"/>
      <c r="E8" s="36">
        <v>16</v>
      </c>
      <c r="F8" s="36">
        <v>15</v>
      </c>
      <c r="G8" s="36">
        <v>13</v>
      </c>
      <c r="H8" s="36">
        <v>11</v>
      </c>
      <c r="I8" s="36">
        <v>3.5</v>
      </c>
      <c r="J8" s="36">
        <v>8.5</v>
      </c>
      <c r="K8" s="36">
        <v>28</v>
      </c>
      <c r="L8" s="40">
        <f>SUM(Таблица5[[#This Row],[HS 85-109 10км         3 этап]:[HS 85-109 10км          11/3 этап]])</f>
        <v>95</v>
      </c>
      <c r="M8" s="36">
        <f>RANK(L8,$L$3:$L$59,0)</f>
        <v>6</v>
      </c>
    </row>
    <row r="9" spans="1:13" ht="38.1" customHeight="1" x14ac:dyDescent="0.2">
      <c r="A9" s="31" t="s">
        <v>16</v>
      </c>
      <c r="B9" s="15" t="s">
        <v>2</v>
      </c>
      <c r="C9" s="36">
        <v>17</v>
      </c>
      <c r="D9" s="36">
        <v>19</v>
      </c>
      <c r="E9" s="36">
        <v>17</v>
      </c>
      <c r="F9" s="36">
        <v>17</v>
      </c>
      <c r="G9" s="36">
        <v>12</v>
      </c>
      <c r="H9" s="36">
        <v>12</v>
      </c>
      <c r="I9" s="36"/>
      <c r="J9" s="36"/>
      <c r="K9" s="36"/>
      <c r="L9" s="40">
        <f>SUM(Таблица5[[#This Row],[HS 85-109 10км         3 этап]:[HS 85-109 10км          11/3 этап]])</f>
        <v>94</v>
      </c>
      <c r="M9" s="36">
        <f>RANK(L9,$L$3:$L$59,0)</f>
        <v>7</v>
      </c>
    </row>
    <row r="10" spans="1:13" ht="38.1" customHeight="1" x14ac:dyDescent="0.2">
      <c r="A10" s="31" t="s">
        <v>22</v>
      </c>
      <c r="B10" s="15" t="s">
        <v>2</v>
      </c>
      <c r="C10" s="36"/>
      <c r="D10" s="36"/>
      <c r="E10" s="36">
        <v>8</v>
      </c>
      <c r="F10" s="36">
        <v>10</v>
      </c>
      <c r="G10" s="36">
        <v>15</v>
      </c>
      <c r="H10" s="36">
        <v>17</v>
      </c>
      <c r="I10" s="36">
        <v>4</v>
      </c>
      <c r="J10" s="36">
        <v>7.5</v>
      </c>
      <c r="K10" s="36">
        <v>30</v>
      </c>
      <c r="L10" s="40">
        <f>SUM(Таблица5[[#This Row],[HS 85-109 10км         3 этап]:[HS 85-109 10км          11/3 этап]])</f>
        <v>91.5</v>
      </c>
      <c r="M10" s="36">
        <f>RANK(L10,$L$3:$L$59,0)</f>
        <v>8</v>
      </c>
    </row>
    <row r="11" spans="1:13" ht="38.1" customHeight="1" x14ac:dyDescent="0.2">
      <c r="A11" s="31" t="s">
        <v>176</v>
      </c>
      <c r="B11" s="15" t="s">
        <v>2</v>
      </c>
      <c r="C11" s="36">
        <v>13</v>
      </c>
      <c r="D11" s="36">
        <v>17</v>
      </c>
      <c r="E11" s="36">
        <v>10</v>
      </c>
      <c r="F11" s="36">
        <v>9</v>
      </c>
      <c r="G11" s="36">
        <v>9</v>
      </c>
      <c r="H11" s="36">
        <v>3</v>
      </c>
      <c r="I11" s="36">
        <v>5</v>
      </c>
      <c r="J11" s="36">
        <v>3</v>
      </c>
      <c r="K11" s="36">
        <v>18</v>
      </c>
      <c r="L11" s="40">
        <f>SUM(Таблица5[[#This Row],[HS 85-109 10км         3 этап]:[HS 85-109 10км          11/3 этап]])</f>
        <v>87</v>
      </c>
      <c r="M11" s="36">
        <f>RANK(L11,$L$3:$L$59,0)</f>
        <v>9</v>
      </c>
    </row>
    <row r="12" spans="1:13" ht="38.1" customHeight="1" x14ac:dyDescent="0.2">
      <c r="A12" s="31" t="s">
        <v>23</v>
      </c>
      <c r="B12" s="15" t="s">
        <v>2</v>
      </c>
      <c r="C12" s="36"/>
      <c r="D12" s="36"/>
      <c r="E12" s="36">
        <v>19</v>
      </c>
      <c r="F12" s="36">
        <v>19</v>
      </c>
      <c r="G12" s="36">
        <v>19</v>
      </c>
      <c r="H12" s="36">
        <v>19</v>
      </c>
      <c r="I12" s="36"/>
      <c r="J12" s="36"/>
      <c r="K12" s="36"/>
      <c r="L12" s="40">
        <f>SUM(Таблица5[[#This Row],[HS 85-109 10км         3 этап]:[HS 85-109 10км          11/3 этап]])</f>
        <v>76</v>
      </c>
      <c r="M12" s="36">
        <f>RANK(L12,$L$3:$L$59,0)</f>
        <v>10</v>
      </c>
    </row>
    <row r="13" spans="1:13" ht="38.1" customHeight="1" x14ac:dyDescent="0.2">
      <c r="A13" s="31" t="s">
        <v>19</v>
      </c>
      <c r="B13" s="15" t="s">
        <v>2</v>
      </c>
      <c r="C13" s="36">
        <v>15</v>
      </c>
      <c r="D13" s="36">
        <v>15</v>
      </c>
      <c r="E13" s="36">
        <v>3</v>
      </c>
      <c r="F13" s="36"/>
      <c r="G13" s="36">
        <v>6</v>
      </c>
      <c r="H13" s="36">
        <v>5</v>
      </c>
      <c r="I13" s="36">
        <v>5</v>
      </c>
      <c r="J13" s="36">
        <v>3.5</v>
      </c>
      <c r="K13" s="36">
        <v>20</v>
      </c>
      <c r="L13" s="40">
        <f>SUM(Таблица5[[#This Row],[HS 85-109 10км         3 этап]:[HS 85-109 10км          11/3 этап]])</f>
        <v>72.5</v>
      </c>
      <c r="M13" s="36">
        <f>RANK(L13,$L$3:$L$59,0)</f>
        <v>11</v>
      </c>
    </row>
    <row r="14" spans="1:13" ht="38.1" customHeight="1" x14ac:dyDescent="0.2">
      <c r="A14" s="31" t="s">
        <v>40</v>
      </c>
      <c r="B14" s="15" t="s">
        <v>2</v>
      </c>
      <c r="C14" s="36">
        <v>22</v>
      </c>
      <c r="D14" s="36"/>
      <c r="E14" s="36"/>
      <c r="F14" s="36"/>
      <c r="G14" s="36"/>
      <c r="H14" s="36"/>
      <c r="I14" s="36">
        <v>3</v>
      </c>
      <c r="J14" s="36">
        <v>5.5</v>
      </c>
      <c r="K14" s="36">
        <v>32</v>
      </c>
      <c r="L14" s="40">
        <f>SUM(Таблица5[[#This Row],[HS 85-109 10км         3 этап]:[HS 85-109 10км          11/3 этап]])</f>
        <v>62.5</v>
      </c>
      <c r="M14" s="36">
        <f>RANK(L14,$L$3:$L$59,0)</f>
        <v>12</v>
      </c>
    </row>
    <row r="15" spans="1:13" ht="38.1" customHeight="1" x14ac:dyDescent="0.2">
      <c r="A15" s="31" t="s">
        <v>18</v>
      </c>
      <c r="B15" s="15" t="s">
        <v>2</v>
      </c>
      <c r="C15" s="36">
        <v>14</v>
      </c>
      <c r="D15" s="36">
        <v>12</v>
      </c>
      <c r="E15" s="36">
        <v>5</v>
      </c>
      <c r="F15" s="36">
        <v>4</v>
      </c>
      <c r="G15" s="36">
        <v>4</v>
      </c>
      <c r="H15" s="36">
        <v>6</v>
      </c>
      <c r="I15" s="36">
        <v>2.5</v>
      </c>
      <c r="J15" s="36">
        <v>2.5</v>
      </c>
      <c r="K15" s="36">
        <v>12</v>
      </c>
      <c r="L15" s="40">
        <f>SUM(Таблица5[[#This Row],[HS 85-109 10км         3 этап]:[HS 85-109 10км          11/3 этап]])</f>
        <v>62</v>
      </c>
      <c r="M15" s="36">
        <f>RANK(L15,$L$3:$L$59,0)</f>
        <v>13</v>
      </c>
    </row>
    <row r="16" spans="1:13" ht="38.1" customHeight="1" x14ac:dyDescent="0.2">
      <c r="A16" s="31" t="s">
        <v>43</v>
      </c>
      <c r="B16" s="15" t="s">
        <v>2</v>
      </c>
      <c r="C16" s="36">
        <v>12</v>
      </c>
      <c r="D16" s="36">
        <v>13</v>
      </c>
      <c r="E16" s="36">
        <v>9</v>
      </c>
      <c r="F16" s="36">
        <v>6</v>
      </c>
      <c r="G16" s="36">
        <v>10</v>
      </c>
      <c r="H16" s="36">
        <v>4</v>
      </c>
      <c r="I16" s="36"/>
      <c r="J16" s="36">
        <v>4.5</v>
      </c>
      <c r="K16" s="36"/>
      <c r="L16" s="40">
        <f>SUM(Таблица5[[#This Row],[HS 85-109 10км         3 этап]:[HS 85-109 10км          11/3 этап]])</f>
        <v>58.5</v>
      </c>
      <c r="M16" s="36">
        <f>RANK(L16,$L$3:$L$59,0)</f>
        <v>14</v>
      </c>
    </row>
    <row r="17" spans="1:13" ht="38.1" customHeight="1" x14ac:dyDescent="0.2">
      <c r="A17" s="31" t="s">
        <v>184</v>
      </c>
      <c r="B17" s="15" t="s">
        <v>2</v>
      </c>
      <c r="C17" s="36"/>
      <c r="D17" s="36"/>
      <c r="E17" s="36"/>
      <c r="F17" s="36"/>
      <c r="G17" s="36">
        <v>7</v>
      </c>
      <c r="H17" s="36">
        <v>8</v>
      </c>
      <c r="I17" s="36">
        <v>9.5</v>
      </c>
      <c r="J17" s="36">
        <v>6</v>
      </c>
      <c r="K17" s="36">
        <v>24</v>
      </c>
      <c r="L17" s="40">
        <f>SUM(Таблица5[[#This Row],[HS 85-109 10км         3 этап]:[HS 85-109 10км          11/3 этап]])</f>
        <v>54.5</v>
      </c>
      <c r="M17" s="36">
        <f>RANK(L17,$L$3:$L$59,0)</f>
        <v>15</v>
      </c>
    </row>
    <row r="18" spans="1:13" ht="38.1" customHeight="1" x14ac:dyDescent="0.2">
      <c r="A18" s="31" t="s">
        <v>144</v>
      </c>
      <c r="B18" s="15" t="s">
        <v>2</v>
      </c>
      <c r="C18" s="36">
        <v>11</v>
      </c>
      <c r="D18" s="36">
        <v>8</v>
      </c>
      <c r="E18" s="36"/>
      <c r="F18" s="36"/>
      <c r="G18" s="36"/>
      <c r="H18" s="36"/>
      <c r="I18" s="36">
        <v>4.5</v>
      </c>
      <c r="J18" s="36">
        <v>1.5</v>
      </c>
      <c r="K18" s="36">
        <v>16</v>
      </c>
      <c r="L18" s="40">
        <f>SUM(Таблица5[[#This Row],[HS 85-109 10км         3 этап]:[HS 85-109 10км          11/3 этап]])</f>
        <v>41</v>
      </c>
      <c r="M18" s="36">
        <f>RANK(L18,$L$3:$L$59,0)</f>
        <v>16</v>
      </c>
    </row>
    <row r="19" spans="1:13" ht="38.1" customHeight="1" x14ac:dyDescent="0.2">
      <c r="A19" s="31" t="s">
        <v>14</v>
      </c>
      <c r="B19" s="15" t="s">
        <v>2</v>
      </c>
      <c r="C19" s="36"/>
      <c r="D19" s="36"/>
      <c r="E19" s="36"/>
      <c r="F19" s="36"/>
      <c r="G19" s="36"/>
      <c r="H19" s="36"/>
      <c r="I19" s="36">
        <v>7.5</v>
      </c>
      <c r="J19" s="36">
        <v>6.5</v>
      </c>
      <c r="K19" s="36">
        <v>26</v>
      </c>
      <c r="L19" s="40">
        <f>SUM(Таблица5[[#This Row],[HS 85-109 10км         3 этап]:[HS 85-109 10км          11/3 этап]])</f>
        <v>40</v>
      </c>
      <c r="M19" s="36">
        <f>RANK(L19,$L$3:$L$59,0)</f>
        <v>17</v>
      </c>
    </row>
    <row r="20" spans="1:13" ht="38.1" customHeight="1" x14ac:dyDescent="0.2">
      <c r="A20" s="32" t="s">
        <v>110</v>
      </c>
      <c r="B20" s="15" t="s">
        <v>2</v>
      </c>
      <c r="C20" s="36">
        <v>8</v>
      </c>
      <c r="D20" s="36"/>
      <c r="E20" s="36"/>
      <c r="F20" s="36">
        <v>7</v>
      </c>
      <c r="G20" s="36">
        <v>5</v>
      </c>
      <c r="H20" s="36">
        <v>2</v>
      </c>
      <c r="I20" s="36">
        <v>6</v>
      </c>
      <c r="J20" s="36">
        <v>2</v>
      </c>
      <c r="K20" s="36">
        <v>10</v>
      </c>
      <c r="L20" s="40">
        <f>SUM(Таблица5[[#This Row],[HS 85-109 10км         3 этап]:[HS 85-109 10км          11/3 этап]])</f>
        <v>40</v>
      </c>
      <c r="M20" s="36">
        <f>RANK(L20,$L$3:$L$59,0)</f>
        <v>17</v>
      </c>
    </row>
    <row r="21" spans="1:13" ht="38.1" customHeight="1" x14ac:dyDescent="0.2">
      <c r="A21" s="31" t="s">
        <v>38</v>
      </c>
      <c r="B21" s="15" t="s">
        <v>2</v>
      </c>
      <c r="C21" s="36"/>
      <c r="D21" s="36"/>
      <c r="E21" s="36">
        <v>13</v>
      </c>
      <c r="F21" s="36">
        <v>12</v>
      </c>
      <c r="G21" s="36"/>
      <c r="H21" s="36">
        <v>7</v>
      </c>
      <c r="I21" s="36">
        <v>2</v>
      </c>
      <c r="J21" s="36">
        <v>4</v>
      </c>
      <c r="K21" s="36"/>
      <c r="L21" s="40">
        <f>SUM(Таблица5[[#This Row],[HS 85-109 10км         3 этап]:[HS 85-109 10км          11/3 этап]])</f>
        <v>38</v>
      </c>
      <c r="M21" s="36">
        <f>RANK(L21,$L$3:$L$59,0)</f>
        <v>19</v>
      </c>
    </row>
    <row r="22" spans="1:13" ht="38.1" customHeight="1" x14ac:dyDescent="0.2">
      <c r="A22" s="31" t="s">
        <v>44</v>
      </c>
      <c r="B22" s="15" t="s">
        <v>2</v>
      </c>
      <c r="C22" s="36">
        <v>9</v>
      </c>
      <c r="D22" s="36">
        <v>9</v>
      </c>
      <c r="E22" s="36">
        <v>2</v>
      </c>
      <c r="F22" s="36">
        <v>1</v>
      </c>
      <c r="G22" s="36"/>
      <c r="H22" s="36"/>
      <c r="I22" s="36"/>
      <c r="J22" s="36"/>
      <c r="K22" s="36">
        <v>14</v>
      </c>
      <c r="L22" s="40">
        <f>SUM(Таблица5[[#This Row],[HS 85-109 10км         3 этап]:[HS 85-109 10км          11/3 этап]])</f>
        <v>35</v>
      </c>
      <c r="M22" s="36">
        <f>RANK(L22,$L$3:$L$59,0)</f>
        <v>20</v>
      </c>
    </row>
    <row r="23" spans="1:13" ht="38.1" customHeight="1" x14ac:dyDescent="0.2">
      <c r="A23" s="31" t="s">
        <v>188</v>
      </c>
      <c r="B23" s="15" t="s">
        <v>2</v>
      </c>
      <c r="C23" s="36"/>
      <c r="D23" s="36"/>
      <c r="E23" s="36"/>
      <c r="F23" s="36"/>
      <c r="G23" s="36">
        <v>16</v>
      </c>
      <c r="H23" s="36">
        <v>16</v>
      </c>
      <c r="I23" s="36"/>
      <c r="J23" s="36"/>
      <c r="K23" s="36"/>
      <c r="L23" s="40">
        <f>SUM(Таблица5[[#This Row],[HS 85-109 10км         3 этап]:[HS 85-109 10км          11/3 этап]])</f>
        <v>32</v>
      </c>
      <c r="M23" s="36">
        <f>RANK(L23,$L$3:$L$59,0)</f>
        <v>21</v>
      </c>
    </row>
    <row r="24" spans="1:13" ht="38.1" customHeight="1" x14ac:dyDescent="0.2">
      <c r="A24" s="31" t="s">
        <v>31</v>
      </c>
      <c r="B24" s="15" t="s">
        <v>2</v>
      </c>
      <c r="C24" s="36"/>
      <c r="D24" s="36">
        <v>14</v>
      </c>
      <c r="E24" s="36">
        <v>4</v>
      </c>
      <c r="F24" s="36">
        <v>8</v>
      </c>
      <c r="G24" s="36">
        <v>2</v>
      </c>
      <c r="H24" s="36"/>
      <c r="I24" s="36"/>
      <c r="J24" s="36"/>
      <c r="K24" s="36"/>
      <c r="L24" s="40">
        <f>SUM(Таблица5[[#This Row],[HS 85-109 10км         3 этап]:[HS 85-109 10км          11/3 этап]])</f>
        <v>28</v>
      </c>
      <c r="M24" s="36">
        <f>RANK(L24,$L$3:$L$59,0)</f>
        <v>22</v>
      </c>
    </row>
    <row r="25" spans="1:13" ht="38.1" customHeight="1" x14ac:dyDescent="0.2">
      <c r="A25" s="31" t="s">
        <v>150</v>
      </c>
      <c r="B25" s="15" t="s">
        <v>2</v>
      </c>
      <c r="C25" s="36">
        <v>7</v>
      </c>
      <c r="D25" s="36">
        <v>10</v>
      </c>
      <c r="E25" s="36">
        <v>6</v>
      </c>
      <c r="F25" s="36">
        <v>5</v>
      </c>
      <c r="G25" s="36"/>
      <c r="H25" s="36"/>
      <c r="I25" s="36"/>
      <c r="J25" s="36"/>
      <c r="K25" s="36"/>
      <c r="L25" s="40">
        <f>SUM(Таблица5[[#This Row],[HS 85-109 10км         3 этап]:[HS 85-109 10км          11/3 этап]])</f>
        <v>28</v>
      </c>
      <c r="M25" s="36">
        <f>RANK(L25,$L$3:$L$59,0)</f>
        <v>22</v>
      </c>
    </row>
    <row r="26" spans="1:13" ht="38.1" customHeight="1" x14ac:dyDescent="0.2">
      <c r="A26" s="31" t="s">
        <v>28</v>
      </c>
      <c r="B26" s="15" t="s">
        <v>2</v>
      </c>
      <c r="C26" s="36"/>
      <c r="D26" s="36"/>
      <c r="E26" s="36"/>
      <c r="F26" s="36"/>
      <c r="G26" s="36">
        <v>11</v>
      </c>
      <c r="H26" s="36">
        <v>14</v>
      </c>
      <c r="I26" s="36"/>
      <c r="J26" s="36"/>
      <c r="K26" s="36"/>
      <c r="L26" s="40">
        <f>SUM(Таблица5[[#This Row],[HS 85-109 10км         3 этап]:[HS 85-109 10км          11/3 этап]])</f>
        <v>25</v>
      </c>
      <c r="M26" s="36">
        <f>RANK(L26,$L$3:$L$59,0)</f>
        <v>24</v>
      </c>
    </row>
    <row r="27" spans="1:13" ht="38.1" customHeight="1" x14ac:dyDescent="0.2">
      <c r="A27" s="32" t="s">
        <v>187</v>
      </c>
      <c r="B27" s="15" t="s">
        <v>2</v>
      </c>
      <c r="C27" s="36">
        <v>10</v>
      </c>
      <c r="D27" s="36">
        <v>11</v>
      </c>
      <c r="E27" s="36"/>
      <c r="F27" s="36"/>
      <c r="G27" s="36"/>
      <c r="H27" s="36"/>
      <c r="I27" s="36"/>
      <c r="J27" s="36"/>
      <c r="K27" s="36"/>
      <c r="L27" s="40">
        <f>SUM(Таблица5[[#This Row],[HS 85-109 10км         3 этап]:[HS 85-109 10км          11/3 этап]])</f>
        <v>21</v>
      </c>
      <c r="M27" s="36">
        <f>RANK(L27,$L$3:$L$59,0)</f>
        <v>25</v>
      </c>
    </row>
    <row r="28" spans="1:13" ht="38.1" customHeight="1" x14ac:dyDescent="0.2">
      <c r="A28" s="31" t="s">
        <v>191</v>
      </c>
      <c r="B28" s="15" t="s">
        <v>2</v>
      </c>
      <c r="C28" s="36"/>
      <c r="D28" s="36"/>
      <c r="E28" s="36">
        <v>7</v>
      </c>
      <c r="F28" s="36">
        <v>11</v>
      </c>
      <c r="G28" s="36"/>
      <c r="H28" s="36"/>
      <c r="I28" s="36"/>
      <c r="J28" s="36"/>
      <c r="K28" s="36"/>
      <c r="L28" s="40">
        <f>SUM(Таблица5[[#This Row],[HS 85-109 10км         3 этап]:[HS 85-109 10км          11/3 этап]])</f>
        <v>18</v>
      </c>
      <c r="M28" s="36">
        <f>RANK(L28,$L$3:$L$59,0)</f>
        <v>26</v>
      </c>
    </row>
    <row r="29" spans="1:13" ht="38.1" customHeight="1" x14ac:dyDescent="0.2">
      <c r="A29" s="31" t="s">
        <v>53</v>
      </c>
      <c r="B29" s="15" t="s">
        <v>2</v>
      </c>
      <c r="C29" s="36">
        <v>4</v>
      </c>
      <c r="D29" s="36">
        <v>6</v>
      </c>
      <c r="E29" s="36"/>
      <c r="F29" s="36"/>
      <c r="G29" s="36"/>
      <c r="H29" s="36"/>
      <c r="I29" s="36"/>
      <c r="J29" s="36"/>
      <c r="K29" s="36">
        <v>4</v>
      </c>
      <c r="L29" s="40">
        <f>SUM(Таблица5[[#This Row],[HS 85-109 10км         3 этап]:[HS 85-109 10км          11/3 этап]])</f>
        <v>14</v>
      </c>
      <c r="M29" s="36">
        <f>RANK(L29,$L$3:$L$59,0)</f>
        <v>27</v>
      </c>
    </row>
    <row r="30" spans="1:13" ht="38.1" customHeight="1" x14ac:dyDescent="0.2">
      <c r="A30" s="31" t="s">
        <v>186</v>
      </c>
      <c r="B30" s="15" t="s">
        <v>2</v>
      </c>
      <c r="C30" s="36">
        <v>3</v>
      </c>
      <c r="D30" s="36">
        <v>7</v>
      </c>
      <c r="E30" s="36">
        <v>1</v>
      </c>
      <c r="F30" s="36">
        <v>3</v>
      </c>
      <c r="G30" s="36"/>
      <c r="H30" s="36"/>
      <c r="I30" s="36"/>
      <c r="J30" s="36"/>
      <c r="K30" s="36"/>
      <c r="L30" s="40">
        <f>SUM(Таблица5[[#This Row],[HS 85-109 10км         3 этап]:[HS 85-109 10км          11/3 этап]])</f>
        <v>14</v>
      </c>
      <c r="M30" s="36">
        <f>RANK(L30,$L$3:$L$59,0)</f>
        <v>27</v>
      </c>
    </row>
    <row r="31" spans="1:13" ht="38.1" customHeight="1" x14ac:dyDescent="0.2">
      <c r="A31" s="31" t="s">
        <v>21</v>
      </c>
      <c r="B31" s="15" t="s">
        <v>2</v>
      </c>
      <c r="C31" s="36">
        <v>5</v>
      </c>
      <c r="D31" s="36">
        <v>5</v>
      </c>
      <c r="E31" s="36"/>
      <c r="F31" s="36"/>
      <c r="G31" s="36"/>
      <c r="H31" s="36"/>
      <c r="I31" s="36">
        <v>1.5</v>
      </c>
      <c r="J31" s="36">
        <v>1</v>
      </c>
      <c r="K31" s="36"/>
      <c r="L31" s="40">
        <f>SUM(Таблица5[[#This Row],[HS 85-109 10км         3 этап]:[HS 85-109 10км          11/3 этап]])</f>
        <v>12.5</v>
      </c>
      <c r="M31" s="36">
        <f>RANK(L31,$L$3:$L$59,0)</f>
        <v>29</v>
      </c>
    </row>
    <row r="32" spans="1:13" ht="38.1" customHeight="1" x14ac:dyDescent="0.2">
      <c r="A32" s="31" t="s">
        <v>185</v>
      </c>
      <c r="B32" s="15" t="s">
        <v>2</v>
      </c>
      <c r="C32" s="36"/>
      <c r="D32" s="36"/>
      <c r="E32" s="36"/>
      <c r="F32" s="36"/>
      <c r="G32" s="36">
        <v>3</v>
      </c>
      <c r="H32" s="36">
        <v>9</v>
      </c>
      <c r="I32" s="36"/>
      <c r="J32" s="36"/>
      <c r="K32" s="36"/>
      <c r="L32" s="40">
        <f>SUM(Таблица5[[#This Row],[HS 85-109 10км         3 этап]:[HS 85-109 10км          11/3 этап]])</f>
        <v>12</v>
      </c>
      <c r="M32" s="36">
        <f>RANK(L32,$L$3:$L$59,0)</f>
        <v>30</v>
      </c>
    </row>
    <row r="33" spans="1:13" ht="38.1" customHeight="1" x14ac:dyDescent="0.2">
      <c r="A33" s="31" t="s">
        <v>20</v>
      </c>
      <c r="B33" s="15" t="s">
        <v>2</v>
      </c>
      <c r="C33" s="36"/>
      <c r="D33" s="36"/>
      <c r="E33" s="36">
        <v>12</v>
      </c>
      <c r="F33" s="36"/>
      <c r="G33" s="36"/>
      <c r="H33" s="36"/>
      <c r="I33" s="36"/>
      <c r="J33" s="36"/>
      <c r="K33" s="36"/>
      <c r="L33" s="40">
        <f>SUM(Таблица5[[#This Row],[HS 85-109 10км         3 этап]:[HS 85-109 10км          11/3 этап]])</f>
        <v>12</v>
      </c>
      <c r="M33" s="36">
        <f>RANK(L33,$L$3:$L$59,0)</f>
        <v>30</v>
      </c>
    </row>
    <row r="34" spans="1:13" ht="38.1" customHeight="1" x14ac:dyDescent="0.2">
      <c r="A34" s="31" t="s">
        <v>15</v>
      </c>
      <c r="B34" s="15" t="s">
        <v>2</v>
      </c>
      <c r="C34" s="36"/>
      <c r="D34" s="36"/>
      <c r="E34" s="36"/>
      <c r="F34" s="36"/>
      <c r="G34" s="36"/>
      <c r="H34" s="36"/>
      <c r="I34" s="36">
        <v>7</v>
      </c>
      <c r="J34" s="36">
        <v>5</v>
      </c>
      <c r="K34" s="36"/>
      <c r="L34" s="40">
        <f>SUM(Таблица5[[#This Row],[HS 85-109 10км         3 этап]:[HS 85-109 10км          11/3 этап]])</f>
        <v>12</v>
      </c>
      <c r="M34" s="36">
        <f>RANK(L34,$L$3:$L$59,0)</f>
        <v>30</v>
      </c>
    </row>
    <row r="35" spans="1:13" ht="38.1" customHeight="1" x14ac:dyDescent="0.2">
      <c r="A35" s="31" t="s">
        <v>39</v>
      </c>
      <c r="B35" s="15" t="s">
        <v>2</v>
      </c>
      <c r="C35" s="36">
        <v>6</v>
      </c>
      <c r="D35" s="36"/>
      <c r="E35" s="36"/>
      <c r="F35" s="36">
        <v>2</v>
      </c>
      <c r="G35" s="36">
        <v>1</v>
      </c>
      <c r="H35" s="36">
        <v>1</v>
      </c>
      <c r="I35" s="36"/>
      <c r="J35" s="36"/>
      <c r="K35" s="36"/>
      <c r="L35" s="40">
        <f>SUM(Таблица5[[#This Row],[HS 85-109 10км         3 этап]:[HS 85-109 10км          11/3 этап]])</f>
        <v>10</v>
      </c>
      <c r="M35" s="36">
        <f>RANK(L35,$L$3:$L$59,0)</f>
        <v>33</v>
      </c>
    </row>
    <row r="36" spans="1:13" ht="38.1" customHeight="1" x14ac:dyDescent="0.2">
      <c r="A36" s="31" t="s">
        <v>58</v>
      </c>
      <c r="B36" s="15" t="s">
        <v>2</v>
      </c>
      <c r="C36" s="36">
        <v>3</v>
      </c>
      <c r="D36" s="36"/>
      <c r="E36" s="36"/>
      <c r="F36" s="36"/>
      <c r="G36" s="36"/>
      <c r="H36" s="36"/>
      <c r="I36" s="36"/>
      <c r="J36" s="36">
        <v>0.5</v>
      </c>
      <c r="K36" s="36">
        <v>6</v>
      </c>
      <c r="L36" s="40">
        <f>SUM(Таблица5[[#This Row],[HS 85-109 10км         3 этап]:[HS 85-109 10км          11/3 этап]])</f>
        <v>9.5</v>
      </c>
      <c r="M36" s="36">
        <f>RANK(L36,$L$3:$L$59,0)</f>
        <v>34</v>
      </c>
    </row>
    <row r="37" spans="1:13" ht="38.1" customHeight="1" x14ac:dyDescent="0.2">
      <c r="A37" s="31" t="s">
        <v>195</v>
      </c>
      <c r="B37" s="15" t="s">
        <v>2</v>
      </c>
      <c r="C37" s="36"/>
      <c r="D37" s="36"/>
      <c r="E37" s="36"/>
      <c r="F37" s="36"/>
      <c r="G37" s="36"/>
      <c r="H37" s="36"/>
      <c r="I37" s="36"/>
      <c r="J37" s="36"/>
      <c r="K37" s="36">
        <v>8</v>
      </c>
      <c r="L37" s="40">
        <f>SUM(Таблица5[[#This Row],[HS 85-109 10км         3 этап]:[HS 85-109 10км          11/3 этап]])</f>
        <v>8</v>
      </c>
      <c r="M37" s="36">
        <f>RANK(L37,$L$3:$L$59,0)</f>
        <v>35</v>
      </c>
    </row>
    <row r="38" spans="1:13" ht="38.1" customHeight="1" x14ac:dyDescent="0.2">
      <c r="A38" s="31" t="s">
        <v>57</v>
      </c>
      <c r="B38" s="15" t="s">
        <v>2</v>
      </c>
      <c r="C38" s="36">
        <v>4</v>
      </c>
      <c r="D38" s="36"/>
      <c r="E38" s="36"/>
      <c r="F38" s="36"/>
      <c r="G38" s="36"/>
      <c r="H38" s="36"/>
      <c r="I38" s="36"/>
      <c r="J38" s="36"/>
      <c r="K38" s="36"/>
      <c r="L38" s="40">
        <f>SUM(Таблица5[[#This Row],[HS 85-109 10км         3 этап]:[HS 85-109 10км          11/3 этап]])</f>
        <v>4</v>
      </c>
      <c r="M38" s="36">
        <f>RANK(L38,$L$3:$L$59,0)</f>
        <v>36</v>
      </c>
    </row>
    <row r="39" spans="1:13" ht="38.1" customHeight="1" x14ac:dyDescent="0.2">
      <c r="A39" s="31" t="s">
        <v>59</v>
      </c>
      <c r="B39" s="15" t="s">
        <v>2</v>
      </c>
      <c r="C39" s="36">
        <v>2</v>
      </c>
      <c r="D39" s="36"/>
      <c r="E39" s="36"/>
      <c r="F39" s="36"/>
      <c r="G39" s="36"/>
      <c r="H39" s="36"/>
      <c r="I39" s="36"/>
      <c r="J39" s="36"/>
      <c r="K39" s="36"/>
      <c r="L39" s="40">
        <f>SUM(Таблица5[[#This Row],[HS 85-109 10км         3 этап]:[HS 85-109 10км          11/3 этап]])</f>
        <v>2</v>
      </c>
      <c r="M39" s="36">
        <f>RANK(L39,$L$3:$L$59,0)</f>
        <v>37</v>
      </c>
    </row>
    <row r="40" spans="1:13" ht="38.1" customHeight="1" x14ac:dyDescent="0.2">
      <c r="A40" s="31" t="s">
        <v>55</v>
      </c>
      <c r="B40" s="15" t="s">
        <v>2</v>
      </c>
      <c r="C40" s="36">
        <v>2</v>
      </c>
      <c r="D40" s="36"/>
      <c r="E40" s="36"/>
      <c r="F40" s="36"/>
      <c r="G40" s="36"/>
      <c r="H40" s="36"/>
      <c r="I40" s="36"/>
      <c r="J40" s="36"/>
      <c r="K40" s="36"/>
      <c r="L40" s="40">
        <f>SUM(Таблица5[[#This Row],[HS 85-109 10км         3 этап]:[HS 85-109 10км          11/3 этап]])</f>
        <v>2</v>
      </c>
      <c r="M40" s="36">
        <f>RANK(L40,$L$3:$L$59,0)</f>
        <v>37</v>
      </c>
    </row>
    <row r="41" spans="1:13" ht="38.1" customHeight="1" x14ac:dyDescent="0.2">
      <c r="A41" s="31" t="s">
        <v>189</v>
      </c>
      <c r="B41" s="15" t="s">
        <v>2</v>
      </c>
      <c r="C41" s="36">
        <v>1</v>
      </c>
      <c r="D41" s="36"/>
      <c r="E41" s="36"/>
      <c r="F41" s="36"/>
      <c r="G41" s="36"/>
      <c r="H41" s="36"/>
      <c r="I41" s="36"/>
      <c r="J41" s="36"/>
      <c r="K41" s="36"/>
      <c r="L41" s="40">
        <f>SUM(Таблица5[[#This Row],[HS 85-109 10км         3 этап]:[HS 85-109 10км          11/3 этап]])</f>
        <v>1</v>
      </c>
      <c r="M41" s="36">
        <f>RANK(L41,$L$3:$L$59,0)</f>
        <v>39</v>
      </c>
    </row>
    <row r="42" spans="1:13" ht="38.1" customHeight="1" x14ac:dyDescent="0.2">
      <c r="A42" s="31" t="s">
        <v>60</v>
      </c>
      <c r="B42" s="15" t="s">
        <v>2</v>
      </c>
      <c r="C42" s="36">
        <v>1</v>
      </c>
      <c r="D42" s="36"/>
      <c r="E42" s="36"/>
      <c r="F42" s="36"/>
      <c r="G42" s="36"/>
      <c r="H42" s="36"/>
      <c r="I42" s="36"/>
      <c r="J42" s="36"/>
      <c r="K42" s="36"/>
      <c r="L42" s="40">
        <f>SUM(Таблица5[[#This Row],[HS 85-109 10км         3 этап]:[HS 85-109 10км          11/3 этап]])</f>
        <v>1</v>
      </c>
      <c r="M42" s="36">
        <f>RANK(L42,$L$3:$L$59,0)</f>
        <v>39</v>
      </c>
    </row>
    <row r="43" spans="1:13" ht="39" customHeight="1" x14ac:dyDescent="0.2">
      <c r="A43" s="31" t="s">
        <v>32</v>
      </c>
      <c r="B43" s="15" t="s">
        <v>2</v>
      </c>
      <c r="C43" s="36"/>
      <c r="D43" s="36"/>
      <c r="E43" s="36"/>
      <c r="F43" s="36"/>
      <c r="G43" s="36"/>
      <c r="H43" s="36"/>
      <c r="I43" s="36">
        <v>1</v>
      </c>
      <c r="J43" s="36"/>
      <c r="K43" s="36"/>
      <c r="L43" s="40">
        <f>SUM(Таблица5[[#This Row],[HS 85-109 10км         3 этап]:[HS 85-109 10км          11/3 этап]])</f>
        <v>1</v>
      </c>
      <c r="M43" s="36">
        <f>RANK(L43,$L$3:$L$59,0)</f>
        <v>39</v>
      </c>
    </row>
    <row r="44" spans="1:13" ht="39" customHeight="1" x14ac:dyDescent="0.2">
      <c r="A44" s="31"/>
      <c r="B44" s="15"/>
      <c r="C44" s="16"/>
      <c r="D44" s="16"/>
      <c r="E44" s="16"/>
      <c r="F44" s="16"/>
      <c r="G44" s="16"/>
      <c r="H44" s="16"/>
      <c r="I44" s="16"/>
      <c r="J44" s="16"/>
      <c r="K44" s="16"/>
      <c r="L44" s="23"/>
      <c r="M44" s="28"/>
    </row>
    <row r="45" spans="1:13" ht="39" customHeight="1" x14ac:dyDescent="0.2">
      <c r="A45" s="31"/>
      <c r="B45" s="15"/>
      <c r="C45" s="16"/>
      <c r="D45" s="16"/>
      <c r="E45" s="16"/>
      <c r="F45" s="16"/>
      <c r="G45" s="16"/>
      <c r="H45" s="16"/>
      <c r="I45" s="16"/>
      <c r="J45" s="16"/>
      <c r="K45" s="16"/>
      <c r="L45" s="23"/>
      <c r="M45" s="28"/>
    </row>
    <row r="46" spans="1:13" ht="39" customHeight="1" x14ac:dyDescent="0.2">
      <c r="A46" s="31"/>
      <c r="B46" s="15"/>
      <c r="C46" s="16"/>
      <c r="D46" s="16"/>
      <c r="E46" s="16"/>
      <c r="F46" s="16"/>
      <c r="G46" s="16"/>
      <c r="H46" s="16"/>
      <c r="I46" s="16"/>
      <c r="J46" s="16"/>
      <c r="K46" s="16"/>
      <c r="L46" s="23"/>
      <c r="M46" s="28"/>
    </row>
    <row r="47" spans="1:13" ht="39" customHeight="1" x14ac:dyDescent="0.2">
      <c r="A47" s="31"/>
      <c r="B47" s="15"/>
      <c r="C47" s="16"/>
      <c r="D47" s="16"/>
      <c r="E47" s="16"/>
      <c r="F47" s="16"/>
      <c r="G47" s="16"/>
      <c r="H47" s="16"/>
      <c r="I47" s="16"/>
      <c r="J47" s="16"/>
      <c r="K47" s="16"/>
      <c r="L47" s="23"/>
      <c r="M47" s="28"/>
    </row>
    <row r="48" spans="1:13" ht="39" customHeight="1" x14ac:dyDescent="0.2">
      <c r="A48" s="31"/>
      <c r="B48" s="15"/>
      <c r="C48" s="16"/>
      <c r="D48" s="16"/>
      <c r="E48" s="16"/>
      <c r="F48" s="16"/>
      <c r="G48" s="16"/>
      <c r="H48" s="16"/>
      <c r="I48" s="16"/>
      <c r="J48" s="16"/>
      <c r="K48" s="16"/>
      <c r="L48" s="23"/>
      <c r="M48" s="28"/>
    </row>
    <row r="49" spans="1:13" ht="39" customHeight="1" x14ac:dyDescent="0.2">
      <c r="A49" s="31"/>
      <c r="B49" s="15"/>
      <c r="C49" s="16"/>
      <c r="D49" s="16"/>
      <c r="E49" s="16"/>
      <c r="F49" s="16"/>
      <c r="G49" s="16"/>
      <c r="H49" s="16"/>
      <c r="I49" s="16"/>
      <c r="J49" s="16"/>
      <c r="K49" s="16"/>
      <c r="L49" s="23"/>
      <c r="M49" s="28"/>
    </row>
    <row r="50" spans="1:13" ht="39" customHeight="1" x14ac:dyDescent="0.2">
      <c r="A50" s="31"/>
      <c r="B50" s="15"/>
      <c r="C50" s="16"/>
      <c r="D50" s="16"/>
      <c r="E50" s="16"/>
      <c r="F50" s="16"/>
      <c r="G50" s="16"/>
      <c r="H50" s="16"/>
      <c r="I50" s="16"/>
      <c r="J50" s="16"/>
      <c r="K50" s="16"/>
      <c r="L50" s="23"/>
      <c r="M50" s="28"/>
    </row>
    <row r="51" spans="1:13" ht="39" customHeight="1" x14ac:dyDescent="0.2">
      <c r="A51" s="31"/>
      <c r="B51" s="15"/>
      <c r="C51" s="16"/>
      <c r="D51" s="16"/>
      <c r="E51" s="16"/>
      <c r="F51" s="16"/>
      <c r="G51" s="16"/>
      <c r="H51" s="16"/>
      <c r="I51" s="16"/>
      <c r="J51" s="16"/>
      <c r="K51" s="16"/>
      <c r="L51" s="23"/>
      <c r="M51" s="28"/>
    </row>
    <row r="52" spans="1:13" ht="39" customHeight="1" x14ac:dyDescent="0.2">
      <c r="A52" s="31"/>
      <c r="B52" s="15"/>
      <c r="C52" s="16"/>
      <c r="D52" s="16"/>
      <c r="E52" s="16"/>
      <c r="F52" s="16"/>
      <c r="G52" s="16"/>
      <c r="H52" s="16"/>
      <c r="I52" s="16"/>
      <c r="J52" s="16"/>
      <c r="K52" s="16"/>
      <c r="L52" s="23"/>
      <c r="M52" s="28"/>
    </row>
    <row r="53" spans="1:13" ht="39" customHeight="1" x14ac:dyDescent="0.2">
      <c r="A53" s="31"/>
      <c r="B53" s="15"/>
      <c r="C53" s="16"/>
      <c r="D53" s="16"/>
      <c r="E53" s="16"/>
      <c r="F53" s="16"/>
      <c r="G53" s="16"/>
      <c r="H53" s="16"/>
      <c r="I53" s="16"/>
      <c r="J53" s="16"/>
      <c r="K53" s="16"/>
      <c r="L53" s="23"/>
      <c r="M53" s="28"/>
    </row>
    <row r="54" spans="1:13" ht="39" customHeight="1" x14ac:dyDescent="0.2">
      <c r="A54" s="31"/>
      <c r="B54" s="15"/>
      <c r="C54" s="16"/>
      <c r="D54" s="16"/>
      <c r="E54" s="16"/>
      <c r="F54" s="16"/>
      <c r="G54" s="16"/>
      <c r="H54" s="16"/>
      <c r="I54" s="16"/>
      <c r="J54" s="16"/>
      <c r="K54" s="16"/>
      <c r="L54" s="23"/>
      <c r="M54" s="28"/>
    </row>
    <row r="55" spans="1:13" ht="39" customHeight="1" x14ac:dyDescent="0.2">
      <c r="A55" s="31"/>
      <c r="B55" s="15"/>
      <c r="C55" s="16"/>
      <c r="D55" s="16"/>
      <c r="E55" s="16"/>
      <c r="F55" s="16"/>
      <c r="G55" s="16"/>
      <c r="H55" s="16"/>
      <c r="I55" s="16"/>
      <c r="J55" s="16"/>
      <c r="K55" s="16"/>
      <c r="L55" s="23"/>
      <c r="M55" s="28"/>
    </row>
    <row r="56" spans="1:13" ht="39" customHeight="1" x14ac:dyDescent="0.2">
      <c r="A56" s="31"/>
      <c r="B56" s="15"/>
      <c r="C56" s="16"/>
      <c r="D56" s="16"/>
      <c r="E56" s="16"/>
      <c r="F56" s="16"/>
      <c r="G56" s="16"/>
      <c r="H56" s="16"/>
      <c r="I56" s="16"/>
      <c r="J56" s="16"/>
      <c r="K56" s="16"/>
      <c r="L56" s="23"/>
      <c r="M56" s="28"/>
    </row>
    <row r="57" spans="1:13" ht="39" customHeight="1" x14ac:dyDescent="0.2">
      <c r="A57" s="31"/>
      <c r="B57" s="15"/>
      <c r="C57" s="16"/>
      <c r="D57" s="16"/>
      <c r="E57" s="16"/>
      <c r="F57" s="16"/>
      <c r="G57" s="16"/>
      <c r="H57" s="16"/>
      <c r="I57" s="16"/>
      <c r="J57" s="16"/>
      <c r="K57" s="16"/>
      <c r="L57" s="23"/>
      <c r="M57" s="28"/>
    </row>
    <row r="58" spans="1:13" ht="39" customHeight="1" x14ac:dyDescent="0.2">
      <c r="A58" s="31"/>
      <c r="B58" s="15"/>
      <c r="C58" s="16"/>
      <c r="D58" s="16"/>
      <c r="E58" s="16"/>
      <c r="F58" s="16"/>
      <c r="G58" s="16"/>
      <c r="H58" s="16"/>
      <c r="I58" s="16"/>
      <c r="J58" s="16"/>
      <c r="K58" s="16"/>
      <c r="L58" s="23"/>
      <c r="M58" s="28"/>
    </row>
    <row r="59" spans="1:13" ht="39" customHeight="1" x14ac:dyDescent="0.2">
      <c r="A59" s="31"/>
      <c r="B59" s="15"/>
      <c r="C59" s="16"/>
      <c r="D59" s="16"/>
      <c r="E59" s="16"/>
      <c r="F59" s="16"/>
      <c r="G59" s="16"/>
      <c r="H59" s="16"/>
      <c r="I59" s="16"/>
      <c r="J59" s="16"/>
      <c r="K59" s="16"/>
      <c r="L59" s="23"/>
      <c r="M59" s="28"/>
    </row>
  </sheetData>
  <sortState ref="A2:P66">
    <sortCondition descending="1" ref="L3"/>
  </sortState>
  <mergeCells count="1">
    <mergeCell ref="A1:M1"/>
  </mergeCells>
  <printOptions horizontalCentered="1"/>
  <pageMargins left="0" right="0" top="0" bottom="0" header="0.31496062992125984" footer="0.31496062992125984"/>
  <pageSetup paperSize="9" scale="69" orientation="portrait" r:id="rId1"/>
  <rowBreaks count="1" manualBreakCount="1">
    <brk id="31" max="16383" man="1"/>
  </rowBreaks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8"/>
  <sheetViews>
    <sheetView view="pageBreakPreview" topLeftCell="A25" zoomScaleSheetLayoutView="100" workbookViewId="0">
      <selection activeCell="A23" sqref="A23"/>
    </sheetView>
  </sheetViews>
  <sheetFormatPr defaultRowHeight="15.75" x14ac:dyDescent="0.2"/>
  <cols>
    <col min="1" max="1" width="48.7109375" style="30" customWidth="1"/>
    <col min="2" max="2" width="7.7109375" style="29" customWidth="1"/>
    <col min="3" max="5" width="7.7109375" style="24" customWidth="1"/>
    <col min="6" max="7" width="7.7109375" style="22" customWidth="1"/>
    <col min="8" max="11" width="7.7109375" customWidth="1"/>
  </cols>
  <sheetData>
    <row r="1" spans="1:11" ht="38.1" customHeight="1" x14ac:dyDescent="0.2">
      <c r="A1" s="72" t="s">
        <v>82</v>
      </c>
      <c r="B1" s="72"/>
      <c r="C1" s="72"/>
      <c r="D1" s="72"/>
      <c r="E1" s="72"/>
      <c r="F1" s="72"/>
      <c r="G1" s="72"/>
      <c r="H1" s="72"/>
      <c r="I1" s="72"/>
      <c r="J1" s="72"/>
      <c r="K1" s="72"/>
    </row>
    <row r="2" spans="1:11" s="9" customFormat="1" ht="38.1" customHeight="1" x14ac:dyDescent="0.2">
      <c r="A2" s="55" t="s">
        <v>0</v>
      </c>
      <c r="B2" s="57" t="s">
        <v>2</v>
      </c>
      <c r="C2" s="42" t="s">
        <v>73</v>
      </c>
      <c r="D2" s="43" t="s">
        <v>111</v>
      </c>
      <c r="E2" s="43" t="s">
        <v>112</v>
      </c>
      <c r="F2" s="43" t="s">
        <v>113</v>
      </c>
      <c r="G2" s="43" t="s">
        <v>114</v>
      </c>
      <c r="H2" s="43" t="s">
        <v>115</v>
      </c>
      <c r="I2" s="43" t="s">
        <v>116</v>
      </c>
      <c r="J2" s="57" t="s">
        <v>4</v>
      </c>
      <c r="K2" s="58" t="s">
        <v>3</v>
      </c>
    </row>
    <row r="3" spans="1:11" s="8" customFormat="1" ht="38.1" customHeight="1" x14ac:dyDescent="0.2">
      <c r="A3" s="31" t="s">
        <v>27</v>
      </c>
      <c r="B3" s="15" t="s">
        <v>2</v>
      </c>
      <c r="C3" s="36">
        <v>234</v>
      </c>
      <c r="D3" s="36"/>
      <c r="E3" s="36"/>
      <c r="F3" s="36">
        <v>35</v>
      </c>
      <c r="G3" s="36">
        <v>40</v>
      </c>
      <c r="H3" s="36">
        <v>35</v>
      </c>
      <c r="I3" s="36">
        <v>40</v>
      </c>
      <c r="J3" s="40">
        <f>SUM(Таблица54[[#This Row],[КР]:[ЧР      К120]])</f>
        <v>384</v>
      </c>
      <c r="K3" s="36">
        <f>RANK(J3,$J$3:$J$58,0)</f>
        <v>1</v>
      </c>
    </row>
    <row r="4" spans="1:11" s="8" customFormat="1" ht="38.1" customHeight="1" x14ac:dyDescent="0.2">
      <c r="A4" s="31" t="s">
        <v>143</v>
      </c>
      <c r="B4" s="15" t="s">
        <v>2</v>
      </c>
      <c r="C4" s="36">
        <v>154</v>
      </c>
      <c r="D4" s="36">
        <v>35</v>
      </c>
      <c r="E4" s="36"/>
      <c r="F4" s="36">
        <v>40</v>
      </c>
      <c r="G4" s="36">
        <v>35</v>
      </c>
      <c r="H4" s="36">
        <v>40</v>
      </c>
      <c r="I4" s="36">
        <v>35</v>
      </c>
      <c r="J4" s="40">
        <f>SUM(Таблица54[[#This Row],[КР]:[ЧР      К120]])</f>
        <v>339</v>
      </c>
      <c r="K4" s="36">
        <f>RANK(J4,$J$3:$J$58,0)</f>
        <v>2</v>
      </c>
    </row>
    <row r="5" spans="1:11" s="8" customFormat="1" ht="38.1" customHeight="1" x14ac:dyDescent="0.2">
      <c r="A5" s="31" t="s">
        <v>13</v>
      </c>
      <c r="B5" s="15" t="s">
        <v>2</v>
      </c>
      <c r="C5" s="41">
        <v>155</v>
      </c>
      <c r="D5" s="36">
        <v>30</v>
      </c>
      <c r="E5" s="36">
        <v>24</v>
      </c>
      <c r="F5" s="36">
        <v>26</v>
      </c>
      <c r="G5" s="36">
        <v>20</v>
      </c>
      <c r="H5" s="36">
        <v>26</v>
      </c>
      <c r="I5" s="36"/>
      <c r="J5" s="40">
        <f>SUM(Таблица54[[#This Row],[КР]:[ЧР      К120]])</f>
        <v>281</v>
      </c>
      <c r="K5" s="36">
        <f>RANK(J5,$J$3:$J$58,0)</f>
        <v>3</v>
      </c>
    </row>
    <row r="6" spans="1:11" s="8" customFormat="1" ht="38.1" customHeight="1" x14ac:dyDescent="0.2">
      <c r="A6" s="31" t="s">
        <v>23</v>
      </c>
      <c r="B6" s="15" t="s">
        <v>2</v>
      </c>
      <c r="C6" s="36">
        <v>76</v>
      </c>
      <c r="D6" s="36">
        <v>40</v>
      </c>
      <c r="E6" s="36">
        <v>40</v>
      </c>
      <c r="F6" s="36">
        <v>30</v>
      </c>
      <c r="G6" s="36">
        <v>30</v>
      </c>
      <c r="H6" s="36">
        <v>30</v>
      </c>
      <c r="I6" s="36">
        <v>30</v>
      </c>
      <c r="J6" s="40">
        <f>SUM(Таблица54[[#This Row],[КР]:[ЧР      К120]])</f>
        <v>276</v>
      </c>
      <c r="K6" s="36">
        <f>RANK(J6,$J$3:$J$58,0)</f>
        <v>4</v>
      </c>
    </row>
    <row r="7" spans="1:11" s="8" customFormat="1" ht="38.1" customHeight="1" x14ac:dyDescent="0.2">
      <c r="A7" s="31" t="s">
        <v>177</v>
      </c>
      <c r="B7" s="15" t="s">
        <v>2</v>
      </c>
      <c r="C7" s="36">
        <v>108</v>
      </c>
      <c r="D7" s="36">
        <v>22</v>
      </c>
      <c r="E7" s="36">
        <v>26</v>
      </c>
      <c r="F7" s="36">
        <v>28</v>
      </c>
      <c r="G7" s="36">
        <v>26</v>
      </c>
      <c r="H7" s="36">
        <v>24</v>
      </c>
      <c r="I7" s="36">
        <v>16</v>
      </c>
      <c r="J7" s="40">
        <f>SUM(Таблица54[[#This Row],[КР]:[ЧР      К120]])</f>
        <v>250</v>
      </c>
      <c r="K7" s="36">
        <f>RANK(J7,$J$3:$J$58,0)</f>
        <v>5</v>
      </c>
    </row>
    <row r="8" spans="1:11" s="8" customFormat="1" ht="38.1" customHeight="1" x14ac:dyDescent="0.2">
      <c r="A8" s="31" t="s">
        <v>146</v>
      </c>
      <c r="B8" s="15" t="s">
        <v>2</v>
      </c>
      <c r="C8" s="36">
        <v>94</v>
      </c>
      <c r="D8" s="36">
        <v>20</v>
      </c>
      <c r="E8" s="36">
        <v>30</v>
      </c>
      <c r="F8" s="36">
        <v>22</v>
      </c>
      <c r="G8" s="36">
        <v>14</v>
      </c>
      <c r="H8" s="36">
        <v>14</v>
      </c>
      <c r="I8" s="36">
        <v>15</v>
      </c>
      <c r="J8" s="40">
        <f>SUM(Таблица54[[#This Row],[КР]:[ЧР      К120]])</f>
        <v>209</v>
      </c>
      <c r="K8" s="36">
        <f>RANK(J8,$J$3:$J$58,0)</f>
        <v>6</v>
      </c>
    </row>
    <row r="9" spans="1:11" s="8" customFormat="1" ht="38.1" customHeight="1" x14ac:dyDescent="0.2">
      <c r="A9" s="31" t="s">
        <v>197</v>
      </c>
      <c r="B9" s="15" t="s">
        <v>2</v>
      </c>
      <c r="C9" s="36">
        <v>91.5</v>
      </c>
      <c r="D9" s="36">
        <v>15</v>
      </c>
      <c r="E9" s="36">
        <v>22</v>
      </c>
      <c r="F9" s="36">
        <v>24</v>
      </c>
      <c r="G9" s="36">
        <v>18</v>
      </c>
      <c r="H9" s="36">
        <v>28</v>
      </c>
      <c r="I9" s="36">
        <v>7</v>
      </c>
      <c r="J9" s="40">
        <f>SUM(Таблица54[[#This Row],[КР]:[ЧР      К120]])</f>
        <v>205.5</v>
      </c>
      <c r="K9" s="36">
        <f>RANK(J9,$J$3:$J$58,0)</f>
        <v>7</v>
      </c>
    </row>
    <row r="10" spans="1:11" s="8" customFormat="1" ht="38.1" customHeight="1" x14ac:dyDescent="0.2">
      <c r="A10" s="31" t="s">
        <v>183</v>
      </c>
      <c r="B10" s="15" t="s">
        <v>2</v>
      </c>
      <c r="C10" s="36">
        <v>95</v>
      </c>
      <c r="D10" s="36">
        <v>18</v>
      </c>
      <c r="E10" s="36">
        <v>16</v>
      </c>
      <c r="F10" s="36">
        <v>18</v>
      </c>
      <c r="G10" s="36">
        <v>22</v>
      </c>
      <c r="H10" s="36">
        <v>10</v>
      </c>
      <c r="I10" s="36">
        <v>18</v>
      </c>
      <c r="J10" s="40">
        <f>SUM(Таблица54[[#This Row],[КР]:[ЧР      К120]])</f>
        <v>197</v>
      </c>
      <c r="K10" s="36">
        <f>RANK(J10,$J$3:$J$58,0)</f>
        <v>8</v>
      </c>
    </row>
    <row r="11" spans="1:11" s="8" customFormat="1" ht="38.1" customHeight="1" x14ac:dyDescent="0.2">
      <c r="A11" s="31" t="s">
        <v>173</v>
      </c>
      <c r="B11" s="15" t="s">
        <v>2</v>
      </c>
      <c r="C11" s="36">
        <v>110</v>
      </c>
      <c r="D11" s="36">
        <v>16</v>
      </c>
      <c r="E11" s="36">
        <v>18</v>
      </c>
      <c r="F11" s="36">
        <v>20</v>
      </c>
      <c r="G11" s="36">
        <v>16</v>
      </c>
      <c r="H11" s="36">
        <v>12</v>
      </c>
      <c r="I11" s="36"/>
      <c r="J11" s="40">
        <f>SUM(Таблица54[[#This Row],[КР]:[ЧР      К120]])</f>
        <v>192</v>
      </c>
      <c r="K11" s="36">
        <f>RANK(J11,$J$3:$J$58,0)</f>
        <v>9</v>
      </c>
    </row>
    <row r="12" spans="1:11" s="8" customFormat="1" ht="38.1" customHeight="1" x14ac:dyDescent="0.2">
      <c r="A12" s="31" t="s">
        <v>184</v>
      </c>
      <c r="B12" s="15" t="s">
        <v>2</v>
      </c>
      <c r="C12" s="36">
        <v>54.5</v>
      </c>
      <c r="D12" s="36">
        <v>24</v>
      </c>
      <c r="E12" s="36">
        <v>35</v>
      </c>
      <c r="F12" s="36">
        <v>15</v>
      </c>
      <c r="G12" s="36">
        <v>15</v>
      </c>
      <c r="H12" s="36">
        <v>15</v>
      </c>
      <c r="I12" s="36">
        <v>24</v>
      </c>
      <c r="J12" s="40">
        <f>SUM(Таблица54[[#This Row],[КР]:[ЧР      К120]])</f>
        <v>182.5</v>
      </c>
      <c r="K12" s="36">
        <f>RANK(J12,$J$3:$J$58,0)</f>
        <v>10</v>
      </c>
    </row>
    <row r="13" spans="1:11" s="8" customFormat="1" ht="38.1" customHeight="1" x14ac:dyDescent="0.2">
      <c r="A13" s="31" t="s">
        <v>174</v>
      </c>
      <c r="B13" s="15" t="s">
        <v>2</v>
      </c>
      <c r="C13" s="36">
        <v>87</v>
      </c>
      <c r="D13" s="36">
        <v>11</v>
      </c>
      <c r="E13" s="36">
        <v>9</v>
      </c>
      <c r="F13" s="36">
        <v>14</v>
      </c>
      <c r="G13" s="36">
        <v>13</v>
      </c>
      <c r="H13" s="36">
        <v>8</v>
      </c>
      <c r="I13" s="36">
        <v>12</v>
      </c>
      <c r="J13" s="40">
        <f>SUM(Таблица54[[#This Row],[КР]:[ЧР      К120]])</f>
        <v>154</v>
      </c>
      <c r="K13" s="36">
        <f>RANK(J13,$J$3:$J$58,0)</f>
        <v>11</v>
      </c>
    </row>
    <row r="14" spans="1:11" s="8" customFormat="1" ht="38.1" customHeight="1" x14ac:dyDescent="0.2">
      <c r="A14" s="31" t="s">
        <v>149</v>
      </c>
      <c r="B14" s="15" t="s">
        <v>2</v>
      </c>
      <c r="C14" s="36">
        <v>35</v>
      </c>
      <c r="D14" s="36">
        <v>26</v>
      </c>
      <c r="E14" s="36">
        <v>20</v>
      </c>
      <c r="F14" s="36"/>
      <c r="G14" s="36">
        <v>24</v>
      </c>
      <c r="H14" s="36">
        <v>20</v>
      </c>
      <c r="I14" s="36">
        <v>26</v>
      </c>
      <c r="J14" s="40">
        <f>SUM(Таблица54[[#This Row],[КР]:[ЧР      К120]])</f>
        <v>151</v>
      </c>
      <c r="K14" s="36">
        <f>RANK(J14,$J$3:$J$58,0)</f>
        <v>12</v>
      </c>
    </row>
    <row r="15" spans="1:11" s="8" customFormat="1" ht="38.1" customHeight="1" x14ac:dyDescent="0.2">
      <c r="A15" s="31" t="s">
        <v>196</v>
      </c>
      <c r="B15" s="15" t="s">
        <v>2</v>
      </c>
      <c r="C15" s="36">
        <v>62</v>
      </c>
      <c r="D15" s="36">
        <v>10</v>
      </c>
      <c r="E15" s="36">
        <v>12</v>
      </c>
      <c r="F15" s="36">
        <v>6</v>
      </c>
      <c r="G15" s="36">
        <v>10</v>
      </c>
      <c r="H15" s="36">
        <v>7</v>
      </c>
      <c r="I15" s="36">
        <v>9</v>
      </c>
      <c r="J15" s="40">
        <f>SUM(Таблица54[[#This Row],[КР]:[ЧР      К120]])</f>
        <v>116</v>
      </c>
      <c r="K15" s="36">
        <f>RANK(J15,$J$3:$J$58,0)</f>
        <v>13</v>
      </c>
    </row>
    <row r="16" spans="1:11" s="8" customFormat="1" ht="38.1" customHeight="1" x14ac:dyDescent="0.2">
      <c r="A16" s="31" t="s">
        <v>43</v>
      </c>
      <c r="B16" s="15" t="s">
        <v>2</v>
      </c>
      <c r="C16" s="36">
        <v>58.5</v>
      </c>
      <c r="D16" s="36">
        <v>12</v>
      </c>
      <c r="E16" s="36">
        <v>11</v>
      </c>
      <c r="F16" s="36">
        <v>13</v>
      </c>
      <c r="G16" s="36">
        <v>11</v>
      </c>
      <c r="H16" s="36"/>
      <c r="I16" s="36"/>
      <c r="J16" s="40">
        <f>SUM(Таблица54[[#This Row],[КР]:[ЧР      К120]])</f>
        <v>105.5</v>
      </c>
      <c r="K16" s="36">
        <f>RANK(J16,$J$3:$J$58,0)</f>
        <v>14</v>
      </c>
    </row>
    <row r="17" spans="1:11" s="8" customFormat="1" ht="38.1" customHeight="1" x14ac:dyDescent="0.2">
      <c r="A17" s="31" t="s">
        <v>19</v>
      </c>
      <c r="B17" s="15" t="s">
        <v>2</v>
      </c>
      <c r="C17" s="36">
        <v>72.5</v>
      </c>
      <c r="D17" s="36">
        <v>14</v>
      </c>
      <c r="E17" s="36">
        <v>15</v>
      </c>
      <c r="F17" s="36"/>
      <c r="G17" s="36"/>
      <c r="H17" s="36"/>
      <c r="I17" s="36">
        <v>1</v>
      </c>
      <c r="J17" s="40">
        <f>SUM(Таблица54[[#This Row],[КР]:[ЧР      К120]])</f>
        <v>102.5</v>
      </c>
      <c r="K17" s="36">
        <f>RANK(J17,$J$3:$J$58,0)</f>
        <v>15</v>
      </c>
    </row>
    <row r="18" spans="1:11" s="8" customFormat="1" ht="38.1" customHeight="1" x14ac:dyDescent="0.2">
      <c r="A18" s="31" t="s">
        <v>191</v>
      </c>
      <c r="B18" s="15" t="s">
        <v>2</v>
      </c>
      <c r="C18" s="36">
        <v>18</v>
      </c>
      <c r="D18" s="36">
        <v>28</v>
      </c>
      <c r="E18" s="36">
        <v>28</v>
      </c>
      <c r="F18" s="36">
        <v>11</v>
      </c>
      <c r="G18" s="36"/>
      <c r="H18" s="36">
        <v>4</v>
      </c>
      <c r="I18" s="36">
        <v>6</v>
      </c>
      <c r="J18" s="40">
        <f>SUM(Таблица54[[#This Row],[КР]:[ЧР      К120]])</f>
        <v>95</v>
      </c>
      <c r="K18" s="36">
        <f>RANK(J18,$J$3:$J$58,0)</f>
        <v>16</v>
      </c>
    </row>
    <row r="19" spans="1:11" s="8" customFormat="1" ht="38.1" customHeight="1" x14ac:dyDescent="0.2">
      <c r="A19" s="31" t="s">
        <v>147</v>
      </c>
      <c r="B19" s="15" t="s">
        <v>2</v>
      </c>
      <c r="C19" s="36">
        <v>62.5</v>
      </c>
      <c r="D19" s="36"/>
      <c r="E19" s="36"/>
      <c r="F19" s="36"/>
      <c r="G19" s="36"/>
      <c r="H19" s="36">
        <v>22</v>
      </c>
      <c r="I19" s="36">
        <v>8</v>
      </c>
      <c r="J19" s="40">
        <f>SUM(Таблица54[[#This Row],[КР]:[ЧР      К120]])</f>
        <v>92.5</v>
      </c>
      <c r="K19" s="36">
        <f>RANK(J19,$J$3:$J$58,0)</f>
        <v>17</v>
      </c>
    </row>
    <row r="20" spans="1:11" s="8" customFormat="1" ht="38.1" customHeight="1" x14ac:dyDescent="0.2">
      <c r="A20" s="31" t="s">
        <v>145</v>
      </c>
      <c r="B20" s="15" t="s">
        <v>2</v>
      </c>
      <c r="C20" s="36">
        <v>38</v>
      </c>
      <c r="D20" s="36"/>
      <c r="E20" s="36"/>
      <c r="F20" s="36">
        <v>9</v>
      </c>
      <c r="G20" s="36">
        <v>12</v>
      </c>
      <c r="H20" s="36">
        <v>13</v>
      </c>
      <c r="I20" s="36">
        <v>14</v>
      </c>
      <c r="J20" s="40">
        <f>SUM(Таблица54[[#This Row],[КР]:[ЧР      К120]])</f>
        <v>86</v>
      </c>
      <c r="K20" s="36">
        <f>RANK(J20,$J$3:$J$58,0)</f>
        <v>18</v>
      </c>
    </row>
    <row r="21" spans="1:11" s="8" customFormat="1" ht="38.1" customHeight="1" x14ac:dyDescent="0.2">
      <c r="A21" s="31" t="s">
        <v>185</v>
      </c>
      <c r="B21" s="15" t="s">
        <v>2</v>
      </c>
      <c r="C21" s="36">
        <v>12</v>
      </c>
      <c r="D21" s="36"/>
      <c r="E21" s="36"/>
      <c r="F21" s="36">
        <v>16</v>
      </c>
      <c r="G21" s="36">
        <v>28</v>
      </c>
      <c r="H21" s="36"/>
      <c r="I21" s="36">
        <v>20</v>
      </c>
      <c r="J21" s="40">
        <f>SUM(Таблица54[[#This Row],[КР]:[ЧР      К120]])</f>
        <v>76</v>
      </c>
      <c r="K21" s="36">
        <f>RANK(J21,$J$3:$J$58,0)</f>
        <v>19</v>
      </c>
    </row>
    <row r="22" spans="1:11" s="8" customFormat="1" ht="38.1" customHeight="1" x14ac:dyDescent="0.2">
      <c r="A22" s="31" t="s">
        <v>14</v>
      </c>
      <c r="B22" s="15" t="s">
        <v>2</v>
      </c>
      <c r="C22" s="36">
        <v>40</v>
      </c>
      <c r="D22" s="36">
        <v>9</v>
      </c>
      <c r="E22" s="36">
        <v>10</v>
      </c>
      <c r="F22" s="36"/>
      <c r="G22" s="36"/>
      <c r="H22" s="36">
        <v>16</v>
      </c>
      <c r="I22" s="36"/>
      <c r="J22" s="40">
        <f>SUM(Таблица54[[#This Row],[КР]:[ЧР      К120]])</f>
        <v>75</v>
      </c>
      <c r="K22" s="36">
        <f>RANK(J22,$J$3:$J$58,0)</f>
        <v>20</v>
      </c>
    </row>
    <row r="23" spans="1:11" s="8" customFormat="1" ht="38.1" customHeight="1" x14ac:dyDescent="0.2">
      <c r="A23" s="31" t="s">
        <v>28</v>
      </c>
      <c r="B23" s="15" t="s">
        <v>2</v>
      </c>
      <c r="C23" s="36">
        <v>25</v>
      </c>
      <c r="D23" s="36"/>
      <c r="E23" s="36"/>
      <c r="F23" s="36"/>
      <c r="G23" s="36"/>
      <c r="H23" s="36">
        <v>18</v>
      </c>
      <c r="I23" s="36">
        <v>28</v>
      </c>
      <c r="J23" s="40">
        <f>SUM(Таблица54[[#This Row],[КР]:[ЧР      К120]])</f>
        <v>71</v>
      </c>
      <c r="K23" s="36">
        <f>RANK(J23,$J$3:$J$58,0)</f>
        <v>21</v>
      </c>
    </row>
    <row r="24" spans="1:11" s="8" customFormat="1" ht="38.1" customHeight="1" x14ac:dyDescent="0.2">
      <c r="A24" s="32" t="s">
        <v>51</v>
      </c>
      <c r="B24" s="15" t="s">
        <v>2</v>
      </c>
      <c r="C24" s="36">
        <v>40</v>
      </c>
      <c r="D24" s="36"/>
      <c r="E24" s="36"/>
      <c r="F24" s="36"/>
      <c r="G24" s="36"/>
      <c r="H24" s="36">
        <v>11</v>
      </c>
      <c r="I24" s="36">
        <v>13</v>
      </c>
      <c r="J24" s="40">
        <f>SUM(Таблица54[[#This Row],[КР]:[ЧР      К120]])</f>
        <v>64</v>
      </c>
      <c r="K24" s="36">
        <f>RANK(J24,$J$3:$J$58,0)</f>
        <v>22</v>
      </c>
    </row>
    <row r="25" spans="1:11" s="8" customFormat="1" ht="38.1" customHeight="1" x14ac:dyDescent="0.2">
      <c r="A25" s="31" t="s">
        <v>31</v>
      </c>
      <c r="B25" s="15" t="s">
        <v>2</v>
      </c>
      <c r="C25" s="36">
        <v>28</v>
      </c>
      <c r="D25" s="36">
        <v>13</v>
      </c>
      <c r="E25" s="36">
        <v>14</v>
      </c>
      <c r="F25" s="36"/>
      <c r="G25" s="36"/>
      <c r="H25" s="36"/>
      <c r="I25" s="36">
        <v>4</v>
      </c>
      <c r="J25" s="40">
        <f>SUM(Таблица54[[#This Row],[КР]:[ЧР      К120]])</f>
        <v>59</v>
      </c>
      <c r="K25" s="36">
        <f>RANK(J25,$J$3:$J$58,0)</f>
        <v>23</v>
      </c>
    </row>
    <row r="26" spans="1:11" s="8" customFormat="1" ht="38.1" customHeight="1" x14ac:dyDescent="0.2">
      <c r="A26" s="31" t="s">
        <v>144</v>
      </c>
      <c r="B26" s="15" t="s">
        <v>2</v>
      </c>
      <c r="C26" s="36">
        <v>41</v>
      </c>
      <c r="D26" s="36"/>
      <c r="E26" s="36"/>
      <c r="F26" s="36"/>
      <c r="G26" s="36"/>
      <c r="H26" s="36"/>
      <c r="I26" s="36">
        <v>10</v>
      </c>
      <c r="J26" s="40">
        <f>SUM(Таблица54[[#This Row],[КР]:[ЧР      К120]])</f>
        <v>51</v>
      </c>
      <c r="K26" s="36">
        <f>RANK(J26,$J$3:$J$58,0)</f>
        <v>24</v>
      </c>
    </row>
    <row r="27" spans="1:11" s="8" customFormat="1" ht="38.1" customHeight="1" x14ac:dyDescent="0.2">
      <c r="A27" s="31" t="s">
        <v>44</v>
      </c>
      <c r="B27" s="15" t="s">
        <v>2</v>
      </c>
      <c r="C27" s="36">
        <v>21</v>
      </c>
      <c r="D27" s="36">
        <v>8</v>
      </c>
      <c r="E27" s="36">
        <v>7</v>
      </c>
      <c r="F27" s="36">
        <v>8</v>
      </c>
      <c r="G27" s="36">
        <v>5</v>
      </c>
      <c r="H27" s="36"/>
      <c r="I27" s="36"/>
      <c r="J27" s="40">
        <f>SUM(Таблица54[[#This Row],[КР]:[ЧР      К120]])</f>
        <v>49</v>
      </c>
      <c r="K27" s="36">
        <f>RANK(J27,$J$3:$J$58,0)</f>
        <v>25</v>
      </c>
    </row>
    <row r="28" spans="1:11" s="8" customFormat="1" ht="38.1" customHeight="1" x14ac:dyDescent="0.2">
      <c r="A28" s="31" t="s">
        <v>21</v>
      </c>
      <c r="B28" s="15" t="s">
        <v>2</v>
      </c>
      <c r="C28" s="36">
        <v>12.5</v>
      </c>
      <c r="D28" s="36">
        <v>2</v>
      </c>
      <c r="E28" s="36"/>
      <c r="F28" s="36">
        <v>7</v>
      </c>
      <c r="G28" s="36">
        <v>8</v>
      </c>
      <c r="H28" s="36">
        <v>5</v>
      </c>
      <c r="I28" s="36">
        <v>3</v>
      </c>
      <c r="J28" s="40">
        <f>SUM(Таблица54[[#This Row],[КР]:[ЧР      К120]])</f>
        <v>37.5</v>
      </c>
      <c r="K28" s="36">
        <f>RANK(J28,$J$3:$J$58,0)</f>
        <v>26</v>
      </c>
    </row>
    <row r="29" spans="1:11" s="8" customFormat="1" ht="38.1" customHeight="1" x14ac:dyDescent="0.2">
      <c r="A29" s="31" t="s">
        <v>142</v>
      </c>
      <c r="B29" s="15" t="s">
        <v>2</v>
      </c>
      <c r="C29" s="36"/>
      <c r="D29" s="36">
        <v>7</v>
      </c>
      <c r="E29" s="36"/>
      <c r="F29" s="36">
        <v>10</v>
      </c>
      <c r="G29" s="36">
        <v>9</v>
      </c>
      <c r="H29" s="36">
        <v>6</v>
      </c>
      <c r="I29" s="36">
        <v>2</v>
      </c>
      <c r="J29" s="40">
        <f>SUM(Таблица54[[#This Row],[КР]:[ЧР      К120]])</f>
        <v>34</v>
      </c>
      <c r="K29" s="36">
        <f>RANK(J29,$J$3:$J$58,0)</f>
        <v>27</v>
      </c>
    </row>
    <row r="30" spans="1:11" s="8" customFormat="1" ht="38.1" customHeight="1" x14ac:dyDescent="0.2">
      <c r="A30" s="31" t="s">
        <v>150</v>
      </c>
      <c r="B30" s="15" t="s">
        <v>2</v>
      </c>
      <c r="C30" s="36">
        <v>28</v>
      </c>
      <c r="D30" s="36">
        <v>5</v>
      </c>
      <c r="E30" s="36"/>
      <c r="F30" s="36"/>
      <c r="G30" s="36"/>
      <c r="H30" s="36"/>
      <c r="I30" s="36"/>
      <c r="J30" s="40">
        <f>SUM(Таблица54[[#This Row],[КР]:[ЧР      К120]])</f>
        <v>33</v>
      </c>
      <c r="K30" s="36">
        <f>RANK(J30,$J$3:$J$58,0)</f>
        <v>28</v>
      </c>
    </row>
    <row r="31" spans="1:11" s="8" customFormat="1" ht="38.1" customHeight="1" x14ac:dyDescent="0.2">
      <c r="A31" s="31" t="s">
        <v>20</v>
      </c>
      <c r="B31" s="15" t="s">
        <v>2</v>
      </c>
      <c r="C31" s="36">
        <v>12</v>
      </c>
      <c r="D31" s="36"/>
      <c r="E31" s="36"/>
      <c r="F31" s="36"/>
      <c r="G31" s="36"/>
      <c r="H31" s="36">
        <v>9</v>
      </c>
      <c r="I31" s="36">
        <v>11</v>
      </c>
      <c r="J31" s="40">
        <f>SUM(Таблица54[[#This Row],[КР]:[ЧР      К120]])</f>
        <v>32</v>
      </c>
      <c r="K31" s="36">
        <f>RANK(J31,$J$3:$J$58,0)</f>
        <v>29</v>
      </c>
    </row>
    <row r="32" spans="1:11" s="8" customFormat="1" ht="38.1" customHeight="1" x14ac:dyDescent="0.2">
      <c r="A32" s="31" t="s">
        <v>15</v>
      </c>
      <c r="B32" s="15" t="s">
        <v>2</v>
      </c>
      <c r="C32" s="36">
        <v>12</v>
      </c>
      <c r="D32" s="36"/>
      <c r="E32" s="36"/>
      <c r="F32" s="36">
        <v>12</v>
      </c>
      <c r="G32" s="36">
        <v>7</v>
      </c>
      <c r="H32" s="36"/>
      <c r="I32" s="36"/>
      <c r="J32" s="40">
        <f>SUM(Таблица54[[#This Row],[КР]:[ЧР      К120]])</f>
        <v>31</v>
      </c>
      <c r="K32" s="36">
        <f>RANK(J32,$J$3:$J$58,0)</f>
        <v>30</v>
      </c>
    </row>
    <row r="33" spans="1:11" s="8" customFormat="1" ht="38.1" customHeight="1" x14ac:dyDescent="0.2">
      <c r="A33" s="31" t="s">
        <v>53</v>
      </c>
      <c r="B33" s="15" t="s">
        <v>2</v>
      </c>
      <c r="C33" s="36">
        <v>14</v>
      </c>
      <c r="D33" s="36">
        <v>3</v>
      </c>
      <c r="E33" s="36">
        <v>5</v>
      </c>
      <c r="F33" s="36"/>
      <c r="G33" s="36">
        <v>3</v>
      </c>
      <c r="H33" s="36"/>
      <c r="I33" s="36"/>
      <c r="J33" s="40">
        <f>SUM(Таблица54[[#This Row],[КР]:[ЧР      К120]])</f>
        <v>25</v>
      </c>
      <c r="K33" s="36">
        <f>RANK(J33,$J$3:$J$58,0)</f>
        <v>31</v>
      </c>
    </row>
    <row r="34" spans="1:11" s="8" customFormat="1" ht="38.1" customHeight="1" x14ac:dyDescent="0.2">
      <c r="A34" s="32" t="s">
        <v>45</v>
      </c>
      <c r="B34" s="15" t="s">
        <v>2</v>
      </c>
      <c r="C34" s="36">
        <v>21</v>
      </c>
      <c r="D34" s="36"/>
      <c r="E34" s="36"/>
      <c r="F34" s="36"/>
      <c r="G34" s="36"/>
      <c r="H34" s="36"/>
      <c r="I34" s="36"/>
      <c r="J34" s="40">
        <f>SUM(Таблица54[[#This Row],[КР]:[ЧР      К120]])</f>
        <v>21</v>
      </c>
      <c r="K34" s="36">
        <f>RANK(J34,$J$3:$J$58,0)</f>
        <v>32</v>
      </c>
    </row>
    <row r="35" spans="1:11" s="8" customFormat="1" ht="38.1" customHeight="1" x14ac:dyDescent="0.2">
      <c r="A35" s="31" t="s">
        <v>39</v>
      </c>
      <c r="B35" s="15" t="s">
        <v>2</v>
      </c>
      <c r="C35" s="36">
        <v>10</v>
      </c>
      <c r="D35" s="36"/>
      <c r="E35" s="36"/>
      <c r="F35" s="36"/>
      <c r="G35" s="36"/>
      <c r="H35" s="36">
        <v>1</v>
      </c>
      <c r="I35" s="36">
        <v>7</v>
      </c>
      <c r="J35" s="40">
        <f>SUM(Таблица54[[#This Row],[КР]:[ЧР      К120]])</f>
        <v>18</v>
      </c>
      <c r="K35" s="36">
        <f>RANK(J35,$J$3:$J$58,0)</f>
        <v>33</v>
      </c>
    </row>
    <row r="36" spans="1:11" s="8" customFormat="1" ht="38.1" customHeight="1" x14ac:dyDescent="0.2">
      <c r="A36" s="31" t="s">
        <v>151</v>
      </c>
      <c r="B36" s="15" t="s">
        <v>2</v>
      </c>
      <c r="C36" s="36">
        <v>14</v>
      </c>
      <c r="D36" s="36"/>
      <c r="E36" s="36"/>
      <c r="F36" s="36"/>
      <c r="G36" s="36"/>
      <c r="H36" s="36"/>
      <c r="I36" s="36"/>
      <c r="J36" s="40">
        <f>SUM(Таблица54[[#This Row],[КР]:[ЧР      К120]])</f>
        <v>14</v>
      </c>
      <c r="K36" s="36">
        <f>RANK(J36,$J$3:$J$58,0)</f>
        <v>34</v>
      </c>
    </row>
    <row r="37" spans="1:11" s="8" customFormat="1" ht="38.1" customHeight="1" x14ac:dyDescent="0.2">
      <c r="A37" s="31" t="s">
        <v>74</v>
      </c>
      <c r="B37" s="15" t="s">
        <v>2</v>
      </c>
      <c r="C37" s="36">
        <v>8</v>
      </c>
      <c r="D37" s="36">
        <v>1</v>
      </c>
      <c r="E37" s="36">
        <v>2</v>
      </c>
      <c r="F37" s="36">
        <v>1</v>
      </c>
      <c r="G37" s="36">
        <v>2</v>
      </c>
      <c r="H37" s="36"/>
      <c r="I37" s="36"/>
      <c r="J37" s="40">
        <f>SUM(Таблица54[[#This Row],[КР]:[ЧР      К120]])</f>
        <v>14</v>
      </c>
      <c r="K37" s="36">
        <f>RANK(J37,$J$3:$J$58,0)</f>
        <v>34</v>
      </c>
    </row>
    <row r="38" spans="1:11" s="8" customFormat="1" ht="38.1" customHeight="1" x14ac:dyDescent="0.2">
      <c r="A38" s="31" t="s">
        <v>58</v>
      </c>
      <c r="B38" s="15" t="s">
        <v>2</v>
      </c>
      <c r="C38" s="36">
        <v>9.5</v>
      </c>
      <c r="D38" s="36"/>
      <c r="E38" s="36"/>
      <c r="F38" s="36"/>
      <c r="G38" s="36"/>
      <c r="H38" s="36"/>
      <c r="I38" s="36"/>
      <c r="J38" s="40">
        <f>SUM(Таблица54[[#This Row],[КР]:[ЧР      К120]])</f>
        <v>9.5</v>
      </c>
      <c r="K38" s="36">
        <f>RANK(J38,$J$3:$J$58,0)</f>
        <v>36</v>
      </c>
    </row>
    <row r="39" spans="1:11" s="8" customFormat="1" ht="38.1" customHeight="1" x14ac:dyDescent="0.2">
      <c r="A39" s="31" t="s">
        <v>77</v>
      </c>
      <c r="B39" s="15" t="s">
        <v>2</v>
      </c>
      <c r="C39" s="36"/>
      <c r="D39" s="36"/>
      <c r="E39" s="36"/>
      <c r="F39" s="36"/>
      <c r="G39" s="36"/>
      <c r="H39" s="36">
        <v>2</v>
      </c>
      <c r="I39" s="36">
        <v>5</v>
      </c>
      <c r="J39" s="40">
        <f>SUM(Таблица54[[#This Row],[КР]:[ЧР      К120]])</f>
        <v>7</v>
      </c>
      <c r="K39" s="36">
        <f>RANK(J39,$J$3:$J$58,0)</f>
        <v>37</v>
      </c>
    </row>
    <row r="40" spans="1:11" s="8" customFormat="1" ht="38.1" customHeight="1" x14ac:dyDescent="0.2">
      <c r="A40" s="31" t="s">
        <v>57</v>
      </c>
      <c r="B40" s="15" t="s">
        <v>2</v>
      </c>
      <c r="C40" s="36">
        <v>4</v>
      </c>
      <c r="D40" s="36"/>
      <c r="E40" s="36"/>
      <c r="F40" s="36"/>
      <c r="G40" s="36"/>
      <c r="H40" s="36"/>
      <c r="I40" s="36"/>
      <c r="J40" s="40">
        <f>SUM(Таблица54[[#This Row],[КР]:[ЧР      К120]])</f>
        <v>4</v>
      </c>
      <c r="K40" s="36">
        <f>RANK(J40,$J$3:$J$58,0)</f>
        <v>38</v>
      </c>
    </row>
    <row r="41" spans="1:11" s="8" customFormat="1" ht="38.1" customHeight="1" x14ac:dyDescent="0.2">
      <c r="A41" s="31" t="s">
        <v>32</v>
      </c>
      <c r="B41" s="15" t="s">
        <v>2</v>
      </c>
      <c r="C41" s="36">
        <v>1</v>
      </c>
      <c r="D41" s="36"/>
      <c r="E41" s="36"/>
      <c r="F41" s="36"/>
      <c r="G41" s="36"/>
      <c r="H41" s="36">
        <v>3</v>
      </c>
      <c r="I41" s="36"/>
      <c r="J41" s="40">
        <f>SUM(Таблица54[[#This Row],[КР]:[ЧР      К120]])</f>
        <v>4</v>
      </c>
      <c r="K41" s="36">
        <f>RANK(J41,$J$3:$J$58,0)</f>
        <v>38</v>
      </c>
    </row>
    <row r="42" spans="1:11" s="8" customFormat="1" ht="38.1" customHeight="1" x14ac:dyDescent="0.2">
      <c r="A42" s="31" t="s">
        <v>59</v>
      </c>
      <c r="B42" s="15" t="s">
        <v>2</v>
      </c>
      <c r="C42" s="36">
        <v>2</v>
      </c>
      <c r="D42" s="36"/>
      <c r="E42" s="36"/>
      <c r="F42" s="36"/>
      <c r="G42" s="36"/>
      <c r="H42" s="36"/>
      <c r="I42" s="36"/>
      <c r="J42" s="40">
        <f>SUM(Таблица54[[#This Row],[КР]:[ЧР      К120]])</f>
        <v>2</v>
      </c>
      <c r="K42" s="36">
        <f>RANK(J42,$J$3:$J$58,0)</f>
        <v>40</v>
      </c>
    </row>
    <row r="43" spans="1:11" s="8" customFormat="1" ht="38.1" customHeight="1" x14ac:dyDescent="0.2">
      <c r="A43" s="31" t="s">
        <v>55</v>
      </c>
      <c r="B43" s="15" t="s">
        <v>2</v>
      </c>
      <c r="C43" s="36">
        <v>2</v>
      </c>
      <c r="D43" s="36"/>
      <c r="E43" s="36"/>
      <c r="F43" s="36"/>
      <c r="G43" s="36"/>
      <c r="H43" s="36"/>
      <c r="I43" s="36"/>
      <c r="J43" s="40">
        <f>SUM(Таблица54[[#This Row],[КР]:[ЧР      К120]])</f>
        <v>2</v>
      </c>
      <c r="K43" s="36">
        <f>RANK(J43,$J$3:$J$58,0)</f>
        <v>40</v>
      </c>
    </row>
    <row r="44" spans="1:11" s="8" customFormat="1" ht="38.1" customHeight="1" x14ac:dyDescent="0.2">
      <c r="A44" s="31" t="s">
        <v>148</v>
      </c>
      <c r="B44" s="15" t="s">
        <v>2</v>
      </c>
      <c r="C44" s="36">
        <v>1</v>
      </c>
      <c r="D44" s="36"/>
      <c r="E44" s="36"/>
      <c r="F44" s="36"/>
      <c r="G44" s="36"/>
      <c r="H44" s="36"/>
      <c r="I44" s="36"/>
      <c r="J44" s="40">
        <f>SUM(Таблица54[[#This Row],[КР]:[ЧР      К120]])</f>
        <v>1</v>
      </c>
      <c r="K44" s="36">
        <f>RANK(J44,$J$3:$J$58,0)</f>
        <v>42</v>
      </c>
    </row>
    <row r="45" spans="1:11" s="8" customFormat="1" ht="38.1" customHeight="1" x14ac:dyDescent="0.2">
      <c r="A45" s="31" t="s">
        <v>60</v>
      </c>
      <c r="B45" s="15" t="s">
        <v>2</v>
      </c>
      <c r="C45" s="36">
        <v>1</v>
      </c>
      <c r="D45" s="36"/>
      <c r="E45" s="36"/>
      <c r="F45" s="36"/>
      <c r="G45" s="36"/>
      <c r="H45" s="36"/>
      <c r="I45" s="36"/>
      <c r="J45" s="40">
        <f>SUM(Таблица54[[#This Row],[КР]:[ЧР      К120]])</f>
        <v>1</v>
      </c>
      <c r="K45" s="36">
        <f>RANK(J45,$J$3:$J$58,0)</f>
        <v>42</v>
      </c>
    </row>
    <row r="46" spans="1:11" s="8" customFormat="1" ht="18" x14ac:dyDescent="0.2">
      <c r="A46" s="31"/>
      <c r="B46" s="15" t="s">
        <v>2</v>
      </c>
      <c r="C46" s="36"/>
      <c r="D46" s="36"/>
      <c r="E46" s="36"/>
      <c r="F46" s="36"/>
      <c r="G46" s="36"/>
      <c r="H46" s="36"/>
      <c r="I46" s="36"/>
      <c r="J46" s="40">
        <f>SUM(Таблица54[[#This Row],[КР]:[ЧР      К120]])</f>
        <v>0</v>
      </c>
      <c r="K46" s="36">
        <f>RANK(J46,$J$3:$J$58,0)</f>
        <v>44</v>
      </c>
    </row>
    <row r="47" spans="1:11" s="8" customFormat="1" ht="18" x14ac:dyDescent="0.2">
      <c r="A47" s="31"/>
      <c r="B47" s="15" t="s">
        <v>2</v>
      </c>
      <c r="C47" s="36"/>
      <c r="D47" s="36"/>
      <c r="E47" s="36"/>
      <c r="F47" s="36"/>
      <c r="G47" s="36"/>
      <c r="H47" s="36"/>
      <c r="I47" s="36"/>
      <c r="J47" s="40">
        <f>SUM(Таблица54[[#This Row],[КР]:[ЧР      К120]])</f>
        <v>0</v>
      </c>
      <c r="K47" s="36">
        <f>RANK(J47,$J$3:$J$58,0)</f>
        <v>44</v>
      </c>
    </row>
    <row r="48" spans="1:11" x14ac:dyDescent="0.2">
      <c r="A48" s="31"/>
      <c r="B48" s="15" t="s">
        <v>2</v>
      </c>
      <c r="C48" s="16"/>
      <c r="D48" s="16"/>
      <c r="E48" s="16"/>
      <c r="F48" s="16"/>
      <c r="G48" s="16"/>
      <c r="H48" s="16"/>
      <c r="I48" s="16"/>
      <c r="J48" s="23">
        <f>SUM(Таблица54[[#This Row],[КР]:[ЧР      К120]])</f>
        <v>0</v>
      </c>
      <c r="K48" s="28">
        <f>RANK(J48,$J$3:$J$58,0)</f>
        <v>44</v>
      </c>
    </row>
    <row r="49" spans="1:11" x14ac:dyDescent="0.2">
      <c r="A49" s="31"/>
      <c r="B49" s="15" t="s">
        <v>2</v>
      </c>
      <c r="C49" s="16"/>
      <c r="D49" s="16"/>
      <c r="E49" s="16"/>
      <c r="F49" s="16"/>
      <c r="G49" s="16"/>
      <c r="H49" s="16"/>
      <c r="I49" s="16"/>
      <c r="J49" s="23">
        <f>SUM(Таблица54[[#This Row],[КР]:[ЧР      К120]])</f>
        <v>0</v>
      </c>
      <c r="K49" s="28">
        <f>RANK(J49,$J$3:$J$58,0)</f>
        <v>44</v>
      </c>
    </row>
    <row r="50" spans="1:11" x14ac:dyDescent="0.2">
      <c r="A50" s="31"/>
      <c r="B50" s="15" t="s">
        <v>2</v>
      </c>
      <c r="C50" s="16"/>
      <c r="D50" s="16"/>
      <c r="E50" s="16"/>
      <c r="F50" s="16"/>
      <c r="G50" s="16"/>
      <c r="H50" s="16"/>
      <c r="I50" s="16"/>
      <c r="J50" s="23">
        <f>SUM(Таблица54[[#This Row],[КР]:[ЧР      К120]])</f>
        <v>0</v>
      </c>
      <c r="K50" s="28">
        <f>RANK(J50,$J$3:$J$58,0)</f>
        <v>44</v>
      </c>
    </row>
    <row r="51" spans="1:11" x14ac:dyDescent="0.2">
      <c r="A51" s="31"/>
      <c r="B51" s="15" t="s">
        <v>2</v>
      </c>
      <c r="C51" s="16"/>
      <c r="D51" s="16"/>
      <c r="E51" s="16"/>
      <c r="F51" s="16"/>
      <c r="G51" s="16"/>
      <c r="H51" s="16"/>
      <c r="I51" s="16"/>
      <c r="J51" s="23">
        <f>SUM(Таблица54[[#This Row],[КР]:[ЧР      К120]])</f>
        <v>0</v>
      </c>
      <c r="K51" s="28">
        <f>RANK(J51,$J$3:$J$58,0)</f>
        <v>44</v>
      </c>
    </row>
    <row r="52" spans="1:11" x14ac:dyDescent="0.2">
      <c r="A52" s="31"/>
      <c r="B52" s="15" t="s">
        <v>2</v>
      </c>
      <c r="C52" s="16"/>
      <c r="D52" s="16"/>
      <c r="E52" s="16"/>
      <c r="F52" s="16"/>
      <c r="G52" s="16"/>
      <c r="H52" s="16"/>
      <c r="I52" s="16"/>
      <c r="J52" s="23">
        <f>SUM(Таблица54[[#This Row],[КР]:[ЧР      К120]])</f>
        <v>0</v>
      </c>
      <c r="K52" s="28">
        <f>RANK(J52,$J$3:$J$58,0)</f>
        <v>44</v>
      </c>
    </row>
    <row r="53" spans="1:11" x14ac:dyDescent="0.2">
      <c r="A53" s="31"/>
      <c r="B53" s="15" t="s">
        <v>2</v>
      </c>
      <c r="C53" s="16"/>
      <c r="D53" s="16"/>
      <c r="E53" s="16"/>
      <c r="F53" s="16"/>
      <c r="G53" s="16"/>
      <c r="H53" s="16"/>
      <c r="I53" s="16"/>
      <c r="J53" s="23">
        <f>SUM(Таблица54[[#This Row],[КР]:[ЧР      К120]])</f>
        <v>0</v>
      </c>
      <c r="K53" s="28">
        <f>RANK(J53,$J$3:$J$58,0)</f>
        <v>44</v>
      </c>
    </row>
    <row r="54" spans="1:11" x14ac:dyDescent="0.2">
      <c r="A54" s="31"/>
      <c r="B54" s="15" t="s">
        <v>2</v>
      </c>
      <c r="C54" s="16"/>
      <c r="D54" s="16"/>
      <c r="E54" s="16"/>
      <c r="F54" s="16"/>
      <c r="G54" s="16"/>
      <c r="H54" s="16"/>
      <c r="I54" s="16"/>
      <c r="J54" s="23">
        <f>SUM(Таблица54[[#This Row],[КР]:[ЧР      К120]])</f>
        <v>0</v>
      </c>
      <c r="K54" s="28">
        <f>RANK(J54,$J$3:$J$58,0)</f>
        <v>44</v>
      </c>
    </row>
    <row r="55" spans="1:11" x14ac:dyDescent="0.2">
      <c r="A55" s="31"/>
      <c r="B55" s="15" t="s">
        <v>2</v>
      </c>
      <c r="C55" s="16"/>
      <c r="D55" s="16"/>
      <c r="E55" s="16"/>
      <c r="F55" s="16"/>
      <c r="G55" s="16"/>
      <c r="H55" s="16"/>
      <c r="I55" s="16"/>
      <c r="J55" s="23">
        <f>SUM(Таблица54[[#This Row],[КР]:[ЧР      К120]])</f>
        <v>0</v>
      </c>
      <c r="K55" s="28">
        <f>RANK(J55,$J$3:$J$58,0)</f>
        <v>44</v>
      </c>
    </row>
    <row r="56" spans="1:11" x14ac:dyDescent="0.2">
      <c r="A56" s="31"/>
      <c r="B56" s="15" t="s">
        <v>2</v>
      </c>
      <c r="C56" s="16"/>
      <c r="D56" s="16"/>
      <c r="E56" s="16"/>
      <c r="F56" s="16"/>
      <c r="G56" s="16"/>
      <c r="H56" s="16"/>
      <c r="I56" s="16"/>
      <c r="J56" s="23">
        <f>SUM(Таблица54[[#This Row],[КР]:[ЧР      К120]])</f>
        <v>0</v>
      </c>
      <c r="K56" s="28">
        <f>RANK(J56,$J$3:$J$58,0)</f>
        <v>44</v>
      </c>
    </row>
    <row r="57" spans="1:11" x14ac:dyDescent="0.2">
      <c r="A57" s="31"/>
      <c r="B57" s="15" t="s">
        <v>2</v>
      </c>
      <c r="C57" s="16"/>
      <c r="D57" s="16"/>
      <c r="E57" s="16"/>
      <c r="F57" s="16"/>
      <c r="G57" s="16"/>
      <c r="H57" s="16"/>
      <c r="I57" s="16"/>
      <c r="J57" s="23">
        <f>SUM(Таблица54[[#This Row],[КР]:[ЧР      К120]])</f>
        <v>0</v>
      </c>
      <c r="K57" s="28">
        <f>RANK(J57,$J$3:$J$58,0)</f>
        <v>44</v>
      </c>
    </row>
    <row r="58" spans="1:11" x14ac:dyDescent="0.2">
      <c r="A58" s="31"/>
      <c r="B58" s="15" t="s">
        <v>2</v>
      </c>
      <c r="C58" s="16"/>
      <c r="D58" s="16"/>
      <c r="E58" s="16"/>
      <c r="F58" s="16"/>
      <c r="G58" s="16"/>
      <c r="H58" s="16"/>
      <c r="I58" s="16"/>
      <c r="J58" s="23">
        <f>SUM(Таблица54[[#This Row],[КР]:[ЧР      К120]])</f>
        <v>0</v>
      </c>
      <c r="K58" s="28">
        <f>RANK(J58,$J$3:$J$58,0)</f>
        <v>44</v>
      </c>
    </row>
  </sheetData>
  <mergeCells count="1">
    <mergeCell ref="A1:K1"/>
  </mergeCells>
  <pageMargins left="0.7" right="0.7" top="0.75" bottom="0.75" header="0.3" footer="0.3"/>
  <pageSetup paperSize="9" scale="64" orientation="portrait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6"/>
  <sheetViews>
    <sheetView view="pageBreakPreview" zoomScaleSheetLayoutView="100" workbookViewId="0">
      <selection activeCell="A9" sqref="A9"/>
    </sheetView>
  </sheetViews>
  <sheetFormatPr defaultRowHeight="15" x14ac:dyDescent="0.2"/>
  <cols>
    <col min="1" max="1" width="48.7109375" style="50" customWidth="1"/>
    <col min="2" max="2" width="7.7109375" style="46" customWidth="1"/>
    <col min="3" max="9" width="7.7109375" customWidth="1"/>
    <col min="10" max="11" width="7.7109375" style="6" customWidth="1"/>
    <col min="12" max="13" width="7.7109375" customWidth="1"/>
  </cols>
  <sheetData>
    <row r="1" spans="1:13" ht="36.950000000000003" customHeight="1" x14ac:dyDescent="0.2">
      <c r="A1" s="72" t="s">
        <v>130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</row>
    <row r="2" spans="1:13" ht="36.950000000000003" customHeight="1" x14ac:dyDescent="0.2">
      <c r="A2" s="55" t="s">
        <v>0</v>
      </c>
      <c r="B2" s="59" t="s">
        <v>2</v>
      </c>
      <c r="C2" s="45" t="s">
        <v>121</v>
      </c>
      <c r="D2" s="45" t="s">
        <v>122</v>
      </c>
      <c r="E2" s="45" t="s">
        <v>73</v>
      </c>
      <c r="F2" s="45" t="s">
        <v>111</v>
      </c>
      <c r="G2" s="45" t="s">
        <v>112</v>
      </c>
      <c r="H2" s="45" t="s">
        <v>113</v>
      </c>
      <c r="I2" s="45" t="s">
        <v>114</v>
      </c>
      <c r="J2" s="45" t="s">
        <v>115</v>
      </c>
      <c r="K2" s="45" t="s">
        <v>116</v>
      </c>
      <c r="L2" s="60" t="s">
        <v>4</v>
      </c>
      <c r="M2" s="61" t="s">
        <v>3</v>
      </c>
    </row>
    <row r="3" spans="1:13" ht="36.950000000000003" customHeight="1" x14ac:dyDescent="0.2">
      <c r="A3" s="31" t="s">
        <v>183</v>
      </c>
      <c r="B3" s="15" t="s">
        <v>2</v>
      </c>
      <c r="C3" s="36">
        <v>35</v>
      </c>
      <c r="D3" s="36">
        <v>35</v>
      </c>
      <c r="E3" s="36">
        <v>95</v>
      </c>
      <c r="F3" s="36">
        <v>18</v>
      </c>
      <c r="G3" s="36">
        <v>16</v>
      </c>
      <c r="H3" s="36">
        <v>18</v>
      </c>
      <c r="I3" s="36">
        <v>22</v>
      </c>
      <c r="J3" s="36">
        <v>10</v>
      </c>
      <c r="K3" s="36">
        <v>18</v>
      </c>
      <c r="L3" s="40">
        <f>SUM(Таблица5412[[#This Row],[ПР 10км]:[ЧР      К120]])</f>
        <v>267</v>
      </c>
      <c r="M3" s="36">
        <f>RANK(L3,$L$3:$L$56,0)</f>
        <v>1</v>
      </c>
    </row>
    <row r="4" spans="1:13" ht="36.950000000000003" customHeight="1" x14ac:dyDescent="0.2">
      <c r="A4" s="31" t="s">
        <v>185</v>
      </c>
      <c r="B4" s="15" t="s">
        <v>2</v>
      </c>
      <c r="C4" s="36">
        <v>40</v>
      </c>
      <c r="D4" s="36">
        <v>40</v>
      </c>
      <c r="E4" s="36">
        <v>12</v>
      </c>
      <c r="F4" s="36"/>
      <c r="G4" s="36"/>
      <c r="H4" s="36">
        <v>16</v>
      </c>
      <c r="I4" s="36">
        <v>28</v>
      </c>
      <c r="J4" s="36"/>
      <c r="K4" s="36">
        <v>20</v>
      </c>
      <c r="L4" s="40">
        <f>SUM(Таблица5412[[#This Row],[ПР 10км]:[ЧР      К120]])</f>
        <v>156</v>
      </c>
      <c r="M4" s="36">
        <f>RANK(L4,$L$3:$L$56,0)</f>
        <v>2</v>
      </c>
    </row>
    <row r="5" spans="1:13" ht="36.950000000000003" customHeight="1" x14ac:dyDescent="0.2">
      <c r="A5" s="31" t="s">
        <v>50</v>
      </c>
      <c r="B5" s="15" t="s">
        <v>2</v>
      </c>
      <c r="C5" s="36"/>
      <c r="D5" s="36"/>
      <c r="E5" s="36">
        <v>87</v>
      </c>
      <c r="F5" s="36">
        <v>11</v>
      </c>
      <c r="G5" s="36">
        <v>9</v>
      </c>
      <c r="H5" s="36">
        <v>14</v>
      </c>
      <c r="I5" s="36">
        <v>13</v>
      </c>
      <c r="J5" s="36">
        <v>8</v>
      </c>
      <c r="K5" s="36">
        <v>12</v>
      </c>
      <c r="L5" s="40">
        <f>SUM(Таблица5412[[#This Row],[ПР 10км]:[ЧР      К120]])</f>
        <v>154</v>
      </c>
      <c r="M5" s="36">
        <f>RANK(L5,$L$3:$L$56,0)</f>
        <v>3</v>
      </c>
    </row>
    <row r="6" spans="1:13" ht="36.950000000000003" customHeight="1" x14ac:dyDescent="0.2">
      <c r="A6" s="31" t="s">
        <v>196</v>
      </c>
      <c r="B6" s="15" t="s">
        <v>2</v>
      </c>
      <c r="C6" s="36">
        <v>18</v>
      </c>
      <c r="D6" s="36">
        <v>18</v>
      </c>
      <c r="E6" s="36">
        <v>62</v>
      </c>
      <c r="F6" s="36">
        <v>10</v>
      </c>
      <c r="G6" s="36">
        <v>12</v>
      </c>
      <c r="H6" s="36">
        <v>6</v>
      </c>
      <c r="I6" s="36">
        <v>10</v>
      </c>
      <c r="J6" s="36">
        <v>7</v>
      </c>
      <c r="K6" s="36">
        <v>9</v>
      </c>
      <c r="L6" s="40">
        <f>SUM(Таблица5412[[#This Row],[ПР 10км]:[ЧР      К120]])</f>
        <v>152</v>
      </c>
      <c r="M6" s="36">
        <f>RANK(L6,$L$3:$L$56,0)</f>
        <v>4</v>
      </c>
    </row>
    <row r="7" spans="1:13" ht="36.950000000000003" customHeight="1" x14ac:dyDescent="0.2">
      <c r="A7" s="31" t="s">
        <v>40</v>
      </c>
      <c r="B7" s="15" t="s">
        <v>2</v>
      </c>
      <c r="C7" s="36">
        <v>28</v>
      </c>
      <c r="D7" s="36">
        <v>22</v>
      </c>
      <c r="E7" s="36">
        <v>62.5</v>
      </c>
      <c r="F7" s="36"/>
      <c r="G7" s="36"/>
      <c r="H7" s="36"/>
      <c r="I7" s="36"/>
      <c r="J7" s="36">
        <v>22</v>
      </c>
      <c r="K7" s="36">
        <v>8</v>
      </c>
      <c r="L7" s="40">
        <f>SUM(Таблица5412[[#This Row],[ПР 10км]:[ЧР      К120]])</f>
        <v>142.5</v>
      </c>
      <c r="M7" s="36">
        <f>RANK(L7,$L$3:$L$56,0)</f>
        <v>5</v>
      </c>
    </row>
    <row r="8" spans="1:13" ht="36.950000000000003" customHeight="1" x14ac:dyDescent="0.2">
      <c r="A8" s="31" t="s">
        <v>191</v>
      </c>
      <c r="B8" s="15" t="s">
        <v>2</v>
      </c>
      <c r="C8" s="36">
        <v>22</v>
      </c>
      <c r="D8" s="36">
        <v>24</v>
      </c>
      <c r="E8" s="36">
        <v>18</v>
      </c>
      <c r="F8" s="36">
        <v>28</v>
      </c>
      <c r="G8" s="36">
        <v>28</v>
      </c>
      <c r="H8" s="36">
        <v>11</v>
      </c>
      <c r="I8" s="36"/>
      <c r="J8" s="36">
        <v>4</v>
      </c>
      <c r="K8" s="36">
        <v>6</v>
      </c>
      <c r="L8" s="40">
        <f>SUM(Таблица5412[[#This Row],[ПР 10км]:[ЧР      К120]])</f>
        <v>141</v>
      </c>
      <c r="M8" s="36">
        <f>RANK(L8,$L$3:$L$56,0)</f>
        <v>6</v>
      </c>
    </row>
    <row r="9" spans="1:13" ht="36.950000000000003" customHeight="1" x14ac:dyDescent="0.2">
      <c r="A9" s="31" t="s">
        <v>28</v>
      </c>
      <c r="B9" s="15" t="s">
        <v>2</v>
      </c>
      <c r="C9" s="36">
        <v>30</v>
      </c>
      <c r="D9" s="36">
        <v>30</v>
      </c>
      <c r="E9" s="36">
        <v>25</v>
      </c>
      <c r="F9" s="36"/>
      <c r="G9" s="36"/>
      <c r="H9" s="36"/>
      <c r="I9" s="36"/>
      <c r="J9" s="36">
        <v>18</v>
      </c>
      <c r="K9" s="36">
        <v>28</v>
      </c>
      <c r="L9" s="40">
        <f>SUM(Таблица5412[[#This Row],[ПР 10км]:[ЧР      К120]])</f>
        <v>131</v>
      </c>
      <c r="M9" s="36">
        <f>RANK(L9,$L$3:$L$56,0)</f>
        <v>7</v>
      </c>
    </row>
    <row r="10" spans="1:13" ht="36.950000000000003" customHeight="1" x14ac:dyDescent="0.2">
      <c r="A10" s="31" t="s">
        <v>14</v>
      </c>
      <c r="B10" s="15" t="s">
        <v>2</v>
      </c>
      <c r="C10" s="36">
        <v>24</v>
      </c>
      <c r="D10" s="36">
        <v>26</v>
      </c>
      <c r="E10" s="36">
        <v>40</v>
      </c>
      <c r="F10" s="36">
        <v>9</v>
      </c>
      <c r="G10" s="36">
        <v>10</v>
      </c>
      <c r="H10" s="36"/>
      <c r="I10" s="36"/>
      <c r="J10" s="36">
        <v>16</v>
      </c>
      <c r="K10" s="36"/>
      <c r="L10" s="40">
        <f>SUM(Таблица5412[[#This Row],[ПР 10км]:[ЧР      К120]])</f>
        <v>125</v>
      </c>
      <c r="M10" s="36">
        <f>RANK(L10,$L$3:$L$56,0)</f>
        <v>8</v>
      </c>
    </row>
    <row r="11" spans="1:13" ht="36.950000000000003" customHeight="1" x14ac:dyDescent="0.2">
      <c r="A11" s="31" t="s">
        <v>43</v>
      </c>
      <c r="B11" s="15" t="s">
        <v>2</v>
      </c>
      <c r="C11" s="36"/>
      <c r="D11" s="36"/>
      <c r="E11" s="36">
        <v>58.5</v>
      </c>
      <c r="F11" s="36">
        <v>12</v>
      </c>
      <c r="G11" s="36">
        <v>11</v>
      </c>
      <c r="H11" s="36">
        <v>13</v>
      </c>
      <c r="I11" s="36">
        <v>11</v>
      </c>
      <c r="J11" s="36"/>
      <c r="K11" s="36"/>
      <c r="L11" s="40">
        <f>SUM(Таблица5412[[#This Row],[ПР 10км]:[ЧР      К120]])</f>
        <v>105.5</v>
      </c>
      <c r="M11" s="36">
        <f>RANK(L11,$L$3:$L$56,0)</f>
        <v>9</v>
      </c>
    </row>
    <row r="12" spans="1:13" ht="36.950000000000003" customHeight="1" x14ac:dyDescent="0.2">
      <c r="A12" s="31" t="s">
        <v>31</v>
      </c>
      <c r="B12" s="15" t="s">
        <v>2</v>
      </c>
      <c r="C12" s="36">
        <v>26</v>
      </c>
      <c r="D12" s="36">
        <v>16</v>
      </c>
      <c r="E12" s="36">
        <v>28</v>
      </c>
      <c r="F12" s="36">
        <v>13</v>
      </c>
      <c r="G12" s="36">
        <v>14</v>
      </c>
      <c r="H12" s="36"/>
      <c r="I12" s="36"/>
      <c r="J12" s="36"/>
      <c r="K12" s="36">
        <v>4</v>
      </c>
      <c r="L12" s="40">
        <f>SUM(Таблица5412[[#This Row],[ПР 10км]:[ЧР      К120]])</f>
        <v>101</v>
      </c>
      <c r="M12" s="36">
        <f>RANK(L12,$L$3:$L$56,0)</f>
        <v>10</v>
      </c>
    </row>
    <row r="13" spans="1:13" ht="36.950000000000003" customHeight="1" x14ac:dyDescent="0.2">
      <c r="A13" s="31" t="s">
        <v>21</v>
      </c>
      <c r="B13" s="15" t="s">
        <v>2</v>
      </c>
      <c r="C13" s="36">
        <v>13</v>
      </c>
      <c r="D13" s="36">
        <v>20</v>
      </c>
      <c r="E13" s="36">
        <v>12.5</v>
      </c>
      <c r="F13" s="36">
        <v>2</v>
      </c>
      <c r="G13" s="36"/>
      <c r="H13" s="36">
        <v>7</v>
      </c>
      <c r="I13" s="36">
        <v>8</v>
      </c>
      <c r="J13" s="36">
        <v>5</v>
      </c>
      <c r="K13" s="36">
        <v>3</v>
      </c>
      <c r="L13" s="40">
        <f>SUM(Таблица5412[[#This Row],[ПР 10км]:[ЧР      К120]])</f>
        <v>70.5</v>
      </c>
      <c r="M13" s="36">
        <f>RANK(L13,$L$3:$L$56,0)</f>
        <v>11</v>
      </c>
    </row>
    <row r="14" spans="1:13" ht="36.950000000000003" customHeight="1" x14ac:dyDescent="0.2">
      <c r="A14" s="31" t="s">
        <v>52</v>
      </c>
      <c r="B14" s="15" t="s">
        <v>2</v>
      </c>
      <c r="C14" s="36">
        <v>16</v>
      </c>
      <c r="D14" s="36">
        <v>14</v>
      </c>
      <c r="E14" s="36">
        <v>28</v>
      </c>
      <c r="F14" s="36">
        <v>5</v>
      </c>
      <c r="G14" s="36"/>
      <c r="H14" s="36"/>
      <c r="I14" s="36"/>
      <c r="J14" s="36"/>
      <c r="K14" s="36"/>
      <c r="L14" s="40">
        <f>SUM(Таблица5412[[#This Row],[ПР 10км]:[ЧР      К120]])</f>
        <v>63</v>
      </c>
      <c r="M14" s="36">
        <f>RANK(L14,$L$3:$L$56,0)</f>
        <v>12</v>
      </c>
    </row>
    <row r="15" spans="1:13" ht="36.950000000000003" customHeight="1" x14ac:dyDescent="0.2">
      <c r="A15" s="31" t="s">
        <v>20</v>
      </c>
      <c r="B15" s="15" t="s">
        <v>2</v>
      </c>
      <c r="C15" s="36">
        <v>12</v>
      </c>
      <c r="D15" s="36">
        <v>13</v>
      </c>
      <c r="E15" s="36">
        <v>12</v>
      </c>
      <c r="F15" s="36"/>
      <c r="G15" s="36"/>
      <c r="H15" s="36"/>
      <c r="I15" s="36"/>
      <c r="J15" s="36">
        <v>9</v>
      </c>
      <c r="K15" s="36">
        <v>11</v>
      </c>
      <c r="L15" s="40">
        <f>SUM(Таблица5412[[#This Row],[ПР 10км]:[ЧР      К120]])</f>
        <v>57</v>
      </c>
      <c r="M15" s="36">
        <f>RANK(L15,$L$3:$L$56,0)</f>
        <v>13</v>
      </c>
    </row>
    <row r="16" spans="1:13" ht="36.950000000000003" customHeight="1" x14ac:dyDescent="0.2">
      <c r="A16" s="31" t="s">
        <v>44</v>
      </c>
      <c r="B16" s="15" t="s">
        <v>2</v>
      </c>
      <c r="C16" s="36"/>
      <c r="D16" s="36">
        <v>5</v>
      </c>
      <c r="E16" s="36">
        <v>21</v>
      </c>
      <c r="F16" s="36">
        <v>8</v>
      </c>
      <c r="G16" s="36">
        <v>7</v>
      </c>
      <c r="H16" s="36">
        <v>8</v>
      </c>
      <c r="I16" s="36">
        <v>5</v>
      </c>
      <c r="J16" s="36"/>
      <c r="K16" s="36"/>
      <c r="L16" s="40">
        <f>SUM(Таблица5412[[#This Row],[ПР 10км]:[ЧР      К120]])</f>
        <v>54</v>
      </c>
      <c r="M16" s="36">
        <f>RANK(L16,$L$3:$L$56,0)</f>
        <v>14</v>
      </c>
    </row>
    <row r="17" spans="1:13" ht="36.950000000000003" customHeight="1" x14ac:dyDescent="0.2">
      <c r="A17" s="31" t="s">
        <v>42</v>
      </c>
      <c r="B17" s="15" t="s">
        <v>2</v>
      </c>
      <c r="C17" s="36"/>
      <c r="D17" s="36"/>
      <c r="E17" s="36">
        <v>41</v>
      </c>
      <c r="F17" s="36"/>
      <c r="G17" s="36"/>
      <c r="H17" s="36"/>
      <c r="I17" s="36"/>
      <c r="J17" s="36"/>
      <c r="K17" s="36">
        <v>10</v>
      </c>
      <c r="L17" s="40">
        <f>SUM(Таблица5412[[#This Row],[ПР 10км]:[ЧР      К120]])</f>
        <v>51</v>
      </c>
      <c r="M17" s="36">
        <f>RANK(L17,$L$3:$L$56,0)</f>
        <v>15</v>
      </c>
    </row>
    <row r="18" spans="1:13" ht="36.950000000000003" customHeight="1" x14ac:dyDescent="0.2">
      <c r="A18" s="32" t="s">
        <v>45</v>
      </c>
      <c r="B18" s="15" t="s">
        <v>2</v>
      </c>
      <c r="C18" s="36">
        <v>14</v>
      </c>
      <c r="D18" s="36">
        <v>15</v>
      </c>
      <c r="E18" s="36">
        <v>21</v>
      </c>
      <c r="F18" s="36"/>
      <c r="G18" s="36"/>
      <c r="H18" s="36"/>
      <c r="I18" s="36"/>
      <c r="J18" s="36"/>
      <c r="K18" s="36"/>
      <c r="L18" s="40">
        <f>SUM(Таблица5412[[#This Row],[ПР 10км]:[ЧР      К120]])</f>
        <v>50</v>
      </c>
      <c r="M18" s="36">
        <f>RANK(L18,$L$3:$L$56,0)</f>
        <v>16</v>
      </c>
    </row>
    <row r="19" spans="1:13" ht="36.950000000000003" customHeight="1" x14ac:dyDescent="0.2">
      <c r="A19" s="31" t="s">
        <v>117</v>
      </c>
      <c r="B19" s="15" t="s">
        <v>2</v>
      </c>
      <c r="C19" s="36">
        <v>20</v>
      </c>
      <c r="D19" s="36">
        <v>28</v>
      </c>
      <c r="E19" s="36"/>
      <c r="F19" s="36"/>
      <c r="G19" s="36"/>
      <c r="H19" s="36"/>
      <c r="I19" s="36"/>
      <c r="J19" s="36"/>
      <c r="K19" s="36"/>
      <c r="L19" s="40">
        <f>SUM(Таблица5412[[#This Row],[ПР 10км]:[ЧР      К120]])</f>
        <v>48</v>
      </c>
      <c r="M19" s="36">
        <f>RANK(L19,$L$3:$L$56,0)</f>
        <v>17</v>
      </c>
    </row>
    <row r="20" spans="1:13" ht="36.950000000000003" customHeight="1" x14ac:dyDescent="0.2">
      <c r="A20" s="31" t="s">
        <v>54</v>
      </c>
      <c r="B20" s="15" t="s">
        <v>2</v>
      </c>
      <c r="C20" s="36">
        <v>10</v>
      </c>
      <c r="D20" s="36">
        <v>8</v>
      </c>
      <c r="E20" s="36">
        <v>14</v>
      </c>
      <c r="F20" s="36"/>
      <c r="G20" s="36"/>
      <c r="H20" s="36"/>
      <c r="I20" s="36"/>
      <c r="J20" s="36"/>
      <c r="K20" s="36"/>
      <c r="L20" s="40">
        <f>SUM(Таблица5412[[#This Row],[ПР 10км]:[ЧР      К120]])</f>
        <v>32</v>
      </c>
      <c r="M20" s="36">
        <f>RANK(L20,$L$3:$L$56,0)</f>
        <v>18</v>
      </c>
    </row>
    <row r="21" spans="1:13" ht="36.950000000000003" customHeight="1" x14ac:dyDescent="0.2">
      <c r="A21" s="31" t="s">
        <v>15</v>
      </c>
      <c r="B21" s="15" t="s">
        <v>2</v>
      </c>
      <c r="C21" s="36"/>
      <c r="D21" s="36"/>
      <c r="E21" s="36">
        <v>12</v>
      </c>
      <c r="F21" s="36"/>
      <c r="G21" s="36"/>
      <c r="H21" s="36">
        <v>12</v>
      </c>
      <c r="I21" s="36">
        <v>7</v>
      </c>
      <c r="J21" s="36"/>
      <c r="K21" s="36"/>
      <c r="L21" s="40">
        <f>SUM(Таблица5412[[#This Row],[ПР 10км]:[ЧР      К120]])</f>
        <v>31</v>
      </c>
      <c r="M21" s="36">
        <f>RANK(L21,$L$3:$L$56,0)</f>
        <v>19</v>
      </c>
    </row>
    <row r="22" spans="1:13" ht="36.950000000000003" customHeight="1" x14ac:dyDescent="0.2">
      <c r="A22" s="31" t="s">
        <v>77</v>
      </c>
      <c r="B22" s="15" t="s">
        <v>2</v>
      </c>
      <c r="C22" s="36">
        <v>11</v>
      </c>
      <c r="D22" s="36">
        <v>12</v>
      </c>
      <c r="E22" s="36"/>
      <c r="F22" s="36"/>
      <c r="G22" s="36"/>
      <c r="H22" s="36"/>
      <c r="I22" s="36"/>
      <c r="J22" s="36">
        <v>2</v>
      </c>
      <c r="K22" s="36">
        <v>5</v>
      </c>
      <c r="L22" s="40">
        <f>SUM(Таблица5412[[#This Row],[ПР 10км]:[ЧР      К120]])</f>
        <v>30</v>
      </c>
      <c r="M22" s="36">
        <f>RANK(L22,$L$3:$L$56,0)</f>
        <v>20</v>
      </c>
    </row>
    <row r="23" spans="1:13" ht="36.950000000000003" customHeight="1" x14ac:dyDescent="0.2">
      <c r="A23" s="31" t="s">
        <v>58</v>
      </c>
      <c r="B23" s="15" t="s">
        <v>2</v>
      </c>
      <c r="C23" s="36">
        <v>4</v>
      </c>
      <c r="D23" s="36">
        <v>11</v>
      </c>
      <c r="E23" s="36">
        <v>9.5</v>
      </c>
      <c r="F23" s="36"/>
      <c r="G23" s="36"/>
      <c r="H23" s="36"/>
      <c r="I23" s="36"/>
      <c r="J23" s="36"/>
      <c r="K23" s="36"/>
      <c r="L23" s="40">
        <f>SUM(Таблица5412[[#This Row],[ПР 10км]:[ЧР      К120]])</f>
        <v>24.5</v>
      </c>
      <c r="M23" s="36">
        <f>RANK(L23,$L$3:$L$56,0)</f>
        <v>21</v>
      </c>
    </row>
    <row r="24" spans="1:13" ht="36.950000000000003" customHeight="1" x14ac:dyDescent="0.2">
      <c r="A24" s="31" t="s">
        <v>74</v>
      </c>
      <c r="B24" s="15" t="s">
        <v>2</v>
      </c>
      <c r="C24" s="36">
        <v>8</v>
      </c>
      <c r="D24" s="36">
        <v>1</v>
      </c>
      <c r="E24" s="36">
        <v>8</v>
      </c>
      <c r="F24" s="36">
        <v>1</v>
      </c>
      <c r="G24" s="36">
        <v>2</v>
      </c>
      <c r="H24" s="36">
        <v>1</v>
      </c>
      <c r="I24" s="36">
        <v>2</v>
      </c>
      <c r="J24" s="36"/>
      <c r="K24" s="36"/>
      <c r="L24" s="40">
        <f>SUM(Таблица5412[[#This Row],[ПР 10км]:[ЧР      К120]])</f>
        <v>23</v>
      </c>
      <c r="M24" s="36">
        <f>RANK(L24,$L$3:$L$56,0)</f>
        <v>22</v>
      </c>
    </row>
    <row r="25" spans="1:13" ht="36.950000000000003" customHeight="1" x14ac:dyDescent="0.2">
      <c r="A25" s="31" t="s">
        <v>59</v>
      </c>
      <c r="B25" s="15" t="s">
        <v>2</v>
      </c>
      <c r="C25" s="36">
        <v>9</v>
      </c>
      <c r="D25" s="36">
        <v>10</v>
      </c>
      <c r="E25" s="36">
        <v>2</v>
      </c>
      <c r="F25" s="36"/>
      <c r="G25" s="36"/>
      <c r="H25" s="36"/>
      <c r="I25" s="36"/>
      <c r="J25" s="36"/>
      <c r="K25" s="36"/>
      <c r="L25" s="40">
        <f>SUM(Таблица5412[[#This Row],[ПР 10км]:[ЧР      К120]])</f>
        <v>21</v>
      </c>
      <c r="M25" s="36">
        <f>RANK(L25,$L$3:$L$56,0)</f>
        <v>23</v>
      </c>
    </row>
    <row r="26" spans="1:13" ht="36.950000000000003" customHeight="1" x14ac:dyDescent="0.2">
      <c r="A26" s="31" t="s">
        <v>57</v>
      </c>
      <c r="B26" s="15" t="s">
        <v>2</v>
      </c>
      <c r="C26" s="36">
        <v>6</v>
      </c>
      <c r="D26" s="36">
        <v>10</v>
      </c>
      <c r="E26" s="36">
        <v>4</v>
      </c>
      <c r="F26" s="36"/>
      <c r="G26" s="36"/>
      <c r="H26" s="36"/>
      <c r="I26" s="36"/>
      <c r="J26" s="36"/>
      <c r="K26" s="36"/>
      <c r="L26" s="40">
        <f>SUM(Таблица5412[[#This Row],[ПР 10км]:[ЧР      К120]])</f>
        <v>20</v>
      </c>
      <c r="M26" s="36">
        <f>RANK(L26,$L$3:$L$56,0)</f>
        <v>24</v>
      </c>
    </row>
    <row r="27" spans="1:13" ht="36.950000000000003" customHeight="1" x14ac:dyDescent="0.2">
      <c r="A27" s="31" t="s">
        <v>32</v>
      </c>
      <c r="B27" s="15" t="s">
        <v>2</v>
      </c>
      <c r="C27" s="36">
        <v>15</v>
      </c>
      <c r="D27" s="36"/>
      <c r="E27" s="36">
        <v>1</v>
      </c>
      <c r="F27" s="36"/>
      <c r="G27" s="36"/>
      <c r="H27" s="36"/>
      <c r="I27" s="36"/>
      <c r="J27" s="36">
        <v>3</v>
      </c>
      <c r="K27" s="36"/>
      <c r="L27" s="40">
        <f>SUM(Таблица5412[[#This Row],[ПР 10км]:[ЧР      К120]])</f>
        <v>19</v>
      </c>
      <c r="M27" s="36">
        <f>RANK(L27,$L$3:$L$56,0)</f>
        <v>25</v>
      </c>
    </row>
    <row r="28" spans="1:13" ht="36.950000000000003" customHeight="1" x14ac:dyDescent="0.2">
      <c r="A28" s="31" t="s">
        <v>118</v>
      </c>
      <c r="B28" s="15" t="s">
        <v>2</v>
      </c>
      <c r="C28" s="36">
        <v>7</v>
      </c>
      <c r="D28" s="36">
        <v>6</v>
      </c>
      <c r="E28" s="36"/>
      <c r="F28" s="36"/>
      <c r="G28" s="36"/>
      <c r="H28" s="36"/>
      <c r="I28" s="36"/>
      <c r="J28" s="36"/>
      <c r="K28" s="36"/>
      <c r="L28" s="40">
        <f>SUM(Таблица5412[[#This Row],[ПР 10км]:[ЧР      К120]])</f>
        <v>13</v>
      </c>
      <c r="M28" s="36">
        <f>RANK(L28,$L$3:$L$56,0)</f>
        <v>26</v>
      </c>
    </row>
    <row r="29" spans="1:13" ht="36.950000000000003" customHeight="1" x14ac:dyDescent="0.2">
      <c r="A29" s="31" t="s">
        <v>55</v>
      </c>
      <c r="B29" s="15" t="s">
        <v>2</v>
      </c>
      <c r="C29" s="36">
        <v>5</v>
      </c>
      <c r="D29" s="36"/>
      <c r="E29" s="36">
        <v>2</v>
      </c>
      <c r="F29" s="36"/>
      <c r="G29" s="36"/>
      <c r="H29" s="36"/>
      <c r="I29" s="36"/>
      <c r="J29" s="36"/>
      <c r="K29" s="36"/>
      <c r="L29" s="40">
        <f>SUM(Таблица5412[[#This Row],[ПР 10км]:[ЧР      К120]])</f>
        <v>7</v>
      </c>
      <c r="M29" s="36">
        <f>RANK(L29,$L$3:$L$56,0)</f>
        <v>27</v>
      </c>
    </row>
    <row r="30" spans="1:13" ht="36.950000000000003" customHeight="1" x14ac:dyDescent="0.2">
      <c r="A30" s="31" t="s">
        <v>56</v>
      </c>
      <c r="B30" s="15" t="s">
        <v>2</v>
      </c>
      <c r="C30" s="36">
        <v>1</v>
      </c>
      <c r="D30" s="36">
        <v>3</v>
      </c>
      <c r="E30" s="36">
        <v>1</v>
      </c>
      <c r="F30" s="36"/>
      <c r="G30" s="36"/>
      <c r="H30" s="36"/>
      <c r="I30" s="36"/>
      <c r="J30" s="36"/>
      <c r="K30" s="36"/>
      <c r="L30" s="40">
        <f>SUM(Таблица5412[[#This Row],[ПР 10км]:[ЧР      К120]])</f>
        <v>5</v>
      </c>
      <c r="M30" s="36">
        <f>RANK(L30,$L$3:$L$56,0)</f>
        <v>28</v>
      </c>
    </row>
    <row r="31" spans="1:13" ht="36.950000000000003" customHeight="1" x14ac:dyDescent="0.2">
      <c r="A31" s="31" t="s">
        <v>70</v>
      </c>
      <c r="B31" s="15" t="s">
        <v>2</v>
      </c>
      <c r="C31" s="36"/>
      <c r="D31" s="36">
        <v>4</v>
      </c>
      <c r="E31" s="36"/>
      <c r="F31" s="36"/>
      <c r="G31" s="36"/>
      <c r="H31" s="36"/>
      <c r="I31" s="36"/>
      <c r="J31" s="36"/>
      <c r="K31" s="36"/>
      <c r="L31" s="40">
        <f>SUM(Таблица5412[[#This Row],[ПР 10км]:[ЧР      К120]])</f>
        <v>4</v>
      </c>
      <c r="M31" s="36">
        <f>RANK(L31,$L$3:$L$56,0)</f>
        <v>29</v>
      </c>
    </row>
    <row r="32" spans="1:13" ht="36.950000000000003" customHeight="1" x14ac:dyDescent="0.2">
      <c r="A32" s="31" t="s">
        <v>119</v>
      </c>
      <c r="B32" s="15" t="s">
        <v>2</v>
      </c>
      <c r="C32" s="36">
        <v>3</v>
      </c>
      <c r="D32" s="36"/>
      <c r="E32" s="36"/>
      <c r="F32" s="36"/>
      <c r="G32" s="36"/>
      <c r="H32" s="36"/>
      <c r="I32" s="36"/>
      <c r="J32" s="36"/>
      <c r="K32" s="36"/>
      <c r="L32" s="40">
        <f>SUM(Таблица5412[[#This Row],[ПР 10км]:[ЧР      К120]])</f>
        <v>3</v>
      </c>
      <c r="M32" s="36">
        <f>RANK(L32,$L$3:$L$56,0)</f>
        <v>30</v>
      </c>
    </row>
    <row r="33" spans="1:13" ht="36.950000000000003" customHeight="1" x14ac:dyDescent="0.2">
      <c r="A33" s="31" t="s">
        <v>72</v>
      </c>
      <c r="B33" s="15" t="s">
        <v>2</v>
      </c>
      <c r="C33" s="36"/>
      <c r="D33" s="36">
        <v>2</v>
      </c>
      <c r="E33" s="36"/>
      <c r="F33" s="36"/>
      <c r="G33" s="36"/>
      <c r="H33" s="36"/>
      <c r="I33" s="36"/>
      <c r="J33" s="36"/>
      <c r="K33" s="36"/>
      <c r="L33" s="40">
        <f>SUM(Таблица5412[[#This Row],[ПР 10км]:[ЧР      К120]])</f>
        <v>2</v>
      </c>
      <c r="M33" s="36">
        <f>RANK(L33,$L$3:$L$56,0)</f>
        <v>31</v>
      </c>
    </row>
    <row r="34" spans="1:13" ht="36.950000000000003" customHeight="1" x14ac:dyDescent="0.2">
      <c r="A34" s="31" t="s">
        <v>120</v>
      </c>
      <c r="B34" s="15" t="s">
        <v>2</v>
      </c>
      <c r="C34" s="36">
        <v>2</v>
      </c>
      <c r="D34" s="36"/>
      <c r="E34" s="36"/>
      <c r="F34" s="36"/>
      <c r="G34" s="36"/>
      <c r="H34" s="36"/>
      <c r="I34" s="36"/>
      <c r="J34" s="36"/>
      <c r="K34" s="36"/>
      <c r="L34" s="40">
        <f>SUM(Таблица5412[[#This Row],[ПР 10км]:[ЧР      К120]])</f>
        <v>2</v>
      </c>
      <c r="M34" s="36">
        <f>RANK(L34,$L$3:$L$56,0)</f>
        <v>31</v>
      </c>
    </row>
    <row r="35" spans="1:13" ht="36.950000000000003" customHeight="1" x14ac:dyDescent="0.2">
      <c r="A35" s="31" t="s">
        <v>60</v>
      </c>
      <c r="B35" s="15" t="s">
        <v>2</v>
      </c>
      <c r="C35" s="36"/>
      <c r="D35" s="36"/>
      <c r="E35" s="36">
        <v>1</v>
      </c>
      <c r="F35" s="36"/>
      <c r="G35" s="36"/>
      <c r="H35" s="36"/>
      <c r="I35" s="36"/>
      <c r="J35" s="36"/>
      <c r="K35" s="36"/>
      <c r="L35" s="40">
        <f>SUM(Таблица5412[[#This Row],[ПР 10км]:[ЧР      К120]])</f>
        <v>1</v>
      </c>
      <c r="M35" s="36">
        <f>RANK(L35,$L$3:$L$56,0)</f>
        <v>33</v>
      </c>
    </row>
    <row r="36" spans="1:13" ht="18" x14ac:dyDescent="0.2">
      <c r="A36" s="31"/>
      <c r="B36" s="15"/>
      <c r="C36" s="36"/>
      <c r="D36" s="36"/>
      <c r="E36" s="36"/>
      <c r="F36" s="36"/>
      <c r="G36" s="36"/>
      <c r="H36" s="36"/>
      <c r="I36" s="36"/>
      <c r="J36" s="36"/>
      <c r="K36" s="36"/>
      <c r="L36" s="40">
        <f>SUM(Таблица5412[[#This Row],[ПР 10км]:[ЧР      К120]])</f>
        <v>0</v>
      </c>
      <c r="M36" s="36">
        <f>RANK(L36,$L$3:$L$56,0)</f>
        <v>34</v>
      </c>
    </row>
    <row r="37" spans="1:13" ht="18" x14ac:dyDescent="0.2">
      <c r="A37" s="31"/>
      <c r="B37" s="15"/>
      <c r="C37" s="41"/>
      <c r="D37" s="36"/>
      <c r="E37" s="41"/>
      <c r="F37" s="36"/>
      <c r="G37" s="36"/>
      <c r="H37" s="36"/>
      <c r="I37" s="36"/>
      <c r="J37" s="36"/>
      <c r="K37" s="36"/>
      <c r="L37" s="40">
        <f>SUM(Таблица5412[[#This Row],[ПР 10км]:[ЧР      К120]])</f>
        <v>0</v>
      </c>
      <c r="M37" s="36">
        <f>RANK(L37,$L$3:$L$56,0)</f>
        <v>34</v>
      </c>
    </row>
    <row r="38" spans="1:13" ht="18" x14ac:dyDescent="0.2">
      <c r="A38" s="31"/>
      <c r="B38" s="15"/>
      <c r="C38" s="36"/>
      <c r="D38" s="36"/>
      <c r="E38" s="36"/>
      <c r="F38" s="36"/>
      <c r="G38" s="36"/>
      <c r="H38" s="36"/>
      <c r="I38" s="36"/>
      <c r="J38" s="36"/>
      <c r="K38" s="36"/>
      <c r="L38" s="40">
        <f>SUM(Таблица5412[[#This Row],[ПР 10км]:[ЧР      К120]])</f>
        <v>0</v>
      </c>
      <c r="M38" s="36">
        <f>RANK(L38,$L$3:$L$56,0)</f>
        <v>34</v>
      </c>
    </row>
    <row r="39" spans="1:13" ht="18" x14ac:dyDescent="0.2">
      <c r="A39" s="32"/>
      <c r="B39" s="15"/>
      <c r="C39" s="36"/>
      <c r="D39" s="36"/>
      <c r="E39" s="36"/>
      <c r="F39" s="36"/>
      <c r="G39" s="36"/>
      <c r="H39" s="36"/>
      <c r="I39" s="36"/>
      <c r="J39" s="36"/>
      <c r="K39" s="36"/>
      <c r="L39" s="40">
        <f>SUM(Таблица5412[[#This Row],[ПР 10км]:[ЧР      К120]])</f>
        <v>0</v>
      </c>
      <c r="M39" s="36">
        <f>RANK(L39,$L$3:$L$56,0)</f>
        <v>34</v>
      </c>
    </row>
    <row r="40" spans="1:13" ht="18" x14ac:dyDescent="0.2">
      <c r="A40" s="31"/>
      <c r="B40" s="15"/>
      <c r="C40" s="36"/>
      <c r="D40" s="36"/>
      <c r="E40" s="36"/>
      <c r="F40" s="36"/>
      <c r="G40" s="36"/>
      <c r="H40" s="36"/>
      <c r="I40" s="36"/>
      <c r="J40" s="36"/>
      <c r="K40" s="36"/>
      <c r="L40" s="40">
        <f>SUM(Таблица5412[[#This Row],[ПР 10км]:[ЧР      К120]])</f>
        <v>0</v>
      </c>
      <c r="M40" s="36">
        <f>RANK(L40,$L$3:$L$56,0)</f>
        <v>34</v>
      </c>
    </row>
    <row r="41" spans="1:13" ht="18" x14ac:dyDescent="0.2">
      <c r="A41" s="31"/>
      <c r="B41" s="15"/>
      <c r="C41" s="36"/>
      <c r="D41" s="36"/>
      <c r="E41" s="36"/>
      <c r="F41" s="36"/>
      <c r="G41" s="36"/>
      <c r="H41" s="36"/>
      <c r="I41" s="36"/>
      <c r="J41" s="36"/>
      <c r="K41" s="36"/>
      <c r="L41" s="40">
        <f>SUM(Таблица5412[[#This Row],[ПР 10км]:[ЧР      К120]])</f>
        <v>0</v>
      </c>
      <c r="M41" s="36">
        <f>RANK(L41,$L$3:$L$56,0)</f>
        <v>34</v>
      </c>
    </row>
    <row r="42" spans="1:13" ht="18" x14ac:dyDescent="0.2">
      <c r="A42" s="31"/>
      <c r="B42" s="15"/>
      <c r="C42" s="36"/>
      <c r="D42" s="36"/>
      <c r="E42" s="36"/>
      <c r="F42" s="36"/>
      <c r="G42" s="36"/>
      <c r="H42" s="36"/>
      <c r="I42" s="36"/>
      <c r="J42" s="36"/>
      <c r="K42" s="36"/>
      <c r="L42" s="40">
        <f>SUM(Таблица5412[[#This Row],[ПР 10км]:[ЧР      К120]])</f>
        <v>0</v>
      </c>
      <c r="M42" s="36">
        <f>RANK(L42,$L$3:$L$56,0)</f>
        <v>34</v>
      </c>
    </row>
    <row r="43" spans="1:13" ht="18" x14ac:dyDescent="0.2">
      <c r="A43" s="31"/>
      <c r="B43" s="15"/>
      <c r="C43" s="36"/>
      <c r="D43" s="36"/>
      <c r="E43" s="36"/>
      <c r="F43" s="36"/>
      <c r="G43" s="36"/>
      <c r="H43" s="36"/>
      <c r="I43" s="36"/>
      <c r="J43" s="36"/>
      <c r="K43" s="36"/>
      <c r="L43" s="40">
        <f>SUM(Таблица5412[[#This Row],[ПР 10км]:[ЧР      К120]])</f>
        <v>0</v>
      </c>
      <c r="M43" s="36">
        <f>RANK(L43,$L$3:$L$56,0)</f>
        <v>34</v>
      </c>
    </row>
    <row r="44" spans="1:13" ht="18" x14ac:dyDescent="0.2">
      <c r="A44" s="31"/>
      <c r="B44" s="15" t="s">
        <v>2</v>
      </c>
      <c r="C44" s="36"/>
      <c r="D44" s="36"/>
      <c r="E44" s="36"/>
      <c r="F44" s="36"/>
      <c r="G44" s="36"/>
      <c r="H44" s="36"/>
      <c r="I44" s="36"/>
      <c r="J44" s="36"/>
      <c r="K44" s="36"/>
      <c r="L44" s="40">
        <f>SUM(Таблица5412[[#This Row],[ПР 10км]:[ЧР      К120]])</f>
        <v>0</v>
      </c>
      <c r="M44" s="36">
        <f>RANK(L44,$L$3:$L$56,0)</f>
        <v>34</v>
      </c>
    </row>
    <row r="45" spans="1:13" ht="18" x14ac:dyDescent="0.2">
      <c r="A45" s="31"/>
      <c r="B45" s="15" t="s">
        <v>2</v>
      </c>
      <c r="C45" s="36"/>
      <c r="D45" s="36"/>
      <c r="E45" s="36"/>
      <c r="F45" s="36"/>
      <c r="G45" s="36"/>
      <c r="H45" s="36"/>
      <c r="I45" s="36"/>
      <c r="J45" s="36"/>
      <c r="K45" s="36"/>
      <c r="L45" s="40">
        <f>SUM(Таблица5412[[#This Row],[ПР 10км]:[ЧР      К120]])</f>
        <v>0</v>
      </c>
      <c r="M45" s="36">
        <f>RANK(L45,$L$3:$L$56,0)</f>
        <v>34</v>
      </c>
    </row>
    <row r="46" spans="1:13" ht="15.75" x14ac:dyDescent="0.2">
      <c r="A46" s="31"/>
      <c r="B46" s="15" t="s">
        <v>2</v>
      </c>
      <c r="C46" s="16"/>
      <c r="D46" s="16"/>
      <c r="E46" s="16"/>
      <c r="F46" s="16"/>
      <c r="G46" s="16"/>
      <c r="H46" s="16"/>
      <c r="I46" s="16"/>
      <c r="J46" s="16"/>
      <c r="K46" s="16"/>
      <c r="L46" s="23">
        <f>SUM(Таблица5412[[#This Row],[ПР 10км]:[ЧР      К120]])</f>
        <v>0</v>
      </c>
      <c r="M46" s="28">
        <f>RANK(L46,$L$3:$L$56,0)</f>
        <v>34</v>
      </c>
    </row>
    <row r="47" spans="1:13" ht="15.75" x14ac:dyDescent="0.2">
      <c r="A47" s="31"/>
      <c r="B47" s="15" t="s">
        <v>2</v>
      </c>
      <c r="C47" s="16"/>
      <c r="D47" s="16"/>
      <c r="E47" s="16"/>
      <c r="F47" s="16"/>
      <c r="G47" s="16"/>
      <c r="H47" s="16"/>
      <c r="I47" s="16"/>
      <c r="J47" s="16"/>
      <c r="K47" s="16"/>
      <c r="L47" s="23">
        <f>SUM(Таблица5412[[#This Row],[ПР 10км]:[ЧР      К120]])</f>
        <v>0</v>
      </c>
      <c r="M47" s="28">
        <f>RANK(L47,$L$3:$L$56,0)</f>
        <v>34</v>
      </c>
    </row>
    <row r="48" spans="1:13" ht="15.75" x14ac:dyDescent="0.2">
      <c r="A48" s="31"/>
      <c r="B48" s="15" t="s">
        <v>2</v>
      </c>
      <c r="C48" s="16"/>
      <c r="D48" s="16"/>
      <c r="E48" s="16"/>
      <c r="F48" s="16"/>
      <c r="G48" s="16"/>
      <c r="H48" s="16"/>
      <c r="I48" s="16"/>
      <c r="J48" s="16"/>
      <c r="K48" s="16"/>
      <c r="L48" s="23">
        <f>SUM(Таблица5412[[#This Row],[ПР 10км]:[ЧР      К120]])</f>
        <v>0</v>
      </c>
      <c r="M48" s="28">
        <f>RANK(L48,$L$3:$L$56,0)</f>
        <v>34</v>
      </c>
    </row>
    <row r="49" spans="1:13" ht="15.75" x14ac:dyDescent="0.2">
      <c r="A49" s="31"/>
      <c r="B49" s="15" t="s">
        <v>2</v>
      </c>
      <c r="C49" s="16"/>
      <c r="D49" s="16"/>
      <c r="E49" s="16"/>
      <c r="F49" s="16"/>
      <c r="G49" s="16"/>
      <c r="H49" s="16"/>
      <c r="I49" s="16"/>
      <c r="J49" s="16"/>
      <c r="K49" s="16"/>
      <c r="L49" s="23">
        <f>SUM(Таблица5412[[#This Row],[ПР 10км]:[ЧР      К120]])</f>
        <v>0</v>
      </c>
      <c r="M49" s="28">
        <f>RANK(L49,$L$3:$L$56,0)</f>
        <v>34</v>
      </c>
    </row>
    <row r="50" spans="1:13" ht="15.75" x14ac:dyDescent="0.2">
      <c r="A50" s="31"/>
      <c r="B50" s="15" t="s">
        <v>2</v>
      </c>
      <c r="C50" s="16"/>
      <c r="D50" s="16"/>
      <c r="E50" s="16"/>
      <c r="F50" s="16"/>
      <c r="G50" s="16"/>
      <c r="H50" s="16"/>
      <c r="I50" s="16"/>
      <c r="J50" s="16"/>
      <c r="K50" s="16"/>
      <c r="L50" s="23">
        <f>SUM(Таблица5412[[#This Row],[ПР 10км]:[ЧР      К120]])</f>
        <v>0</v>
      </c>
      <c r="M50" s="28">
        <f>RANK(L50,$L$3:$L$56,0)</f>
        <v>34</v>
      </c>
    </row>
    <row r="51" spans="1:13" ht="15.75" x14ac:dyDescent="0.2">
      <c r="A51" s="31"/>
      <c r="B51" s="15" t="s">
        <v>2</v>
      </c>
      <c r="C51" s="16"/>
      <c r="D51" s="16"/>
      <c r="E51" s="16"/>
      <c r="F51" s="16"/>
      <c r="G51" s="16"/>
      <c r="H51" s="16"/>
      <c r="I51" s="16"/>
      <c r="J51" s="16"/>
      <c r="K51" s="16"/>
      <c r="L51" s="23">
        <f>SUM(Таблица5412[[#This Row],[ПР 10км]:[ЧР      К120]])</f>
        <v>0</v>
      </c>
      <c r="M51" s="28">
        <f>RANK(L51,$L$3:$L$56,0)</f>
        <v>34</v>
      </c>
    </row>
    <row r="52" spans="1:13" ht="15.75" x14ac:dyDescent="0.2">
      <c r="A52" s="31"/>
      <c r="B52" s="15" t="s">
        <v>2</v>
      </c>
      <c r="C52" s="16"/>
      <c r="D52" s="16"/>
      <c r="E52" s="16"/>
      <c r="F52" s="16"/>
      <c r="G52" s="16"/>
      <c r="H52" s="16"/>
      <c r="I52" s="16"/>
      <c r="J52" s="16"/>
      <c r="K52" s="16"/>
      <c r="L52" s="23">
        <f>SUM(Таблица5412[[#This Row],[ПР 10км]:[ЧР      К120]])</f>
        <v>0</v>
      </c>
      <c r="M52" s="28">
        <f>RANK(L52,$L$3:$L$56,0)</f>
        <v>34</v>
      </c>
    </row>
    <row r="53" spans="1:13" ht="15.75" x14ac:dyDescent="0.2">
      <c r="A53" s="31"/>
      <c r="B53" s="15" t="s">
        <v>2</v>
      </c>
      <c r="C53" s="16"/>
      <c r="D53" s="16"/>
      <c r="E53" s="16"/>
      <c r="F53" s="16"/>
      <c r="G53" s="16"/>
      <c r="H53" s="16"/>
      <c r="I53" s="16"/>
      <c r="J53" s="16"/>
      <c r="K53" s="16"/>
      <c r="L53" s="23">
        <f>SUM(Таблица5412[[#This Row],[ПР 10км]:[ЧР      К120]])</f>
        <v>0</v>
      </c>
      <c r="M53" s="28">
        <f>RANK(L53,$L$3:$L$56,0)</f>
        <v>34</v>
      </c>
    </row>
    <row r="54" spans="1:13" ht="15.75" x14ac:dyDescent="0.2">
      <c r="A54" s="31"/>
      <c r="B54" s="15" t="s">
        <v>2</v>
      </c>
      <c r="C54" s="16"/>
      <c r="D54" s="16"/>
      <c r="E54" s="16"/>
      <c r="F54" s="16"/>
      <c r="G54" s="16"/>
      <c r="H54" s="16"/>
      <c r="I54" s="16"/>
      <c r="J54" s="16"/>
      <c r="K54" s="16"/>
      <c r="L54" s="23">
        <f>SUM(Таблица5412[[#This Row],[ПР 10км]:[ЧР      К120]])</f>
        <v>0</v>
      </c>
      <c r="M54" s="28">
        <f>RANK(L54,$L$3:$L$56,0)</f>
        <v>34</v>
      </c>
    </row>
    <row r="55" spans="1:13" ht="15.75" x14ac:dyDescent="0.2">
      <c r="A55" s="31"/>
      <c r="B55" s="15" t="s">
        <v>2</v>
      </c>
      <c r="C55" s="16"/>
      <c r="D55" s="16"/>
      <c r="E55" s="16"/>
      <c r="F55" s="16"/>
      <c r="G55" s="16"/>
      <c r="H55" s="16"/>
      <c r="I55" s="16"/>
      <c r="J55" s="16"/>
      <c r="K55" s="16"/>
      <c r="L55" s="23">
        <f>SUM(Таблица5412[[#This Row],[ПР 10км]:[ЧР      К120]])</f>
        <v>0</v>
      </c>
      <c r="M55" s="28">
        <f>RANK(L55,$L$3:$L$56,0)</f>
        <v>34</v>
      </c>
    </row>
    <row r="56" spans="1:13" ht="15.75" x14ac:dyDescent="0.2">
      <c r="A56" s="31"/>
      <c r="B56" s="15" t="s">
        <v>2</v>
      </c>
      <c r="C56" s="16"/>
      <c r="D56" s="16"/>
      <c r="E56" s="16"/>
      <c r="F56" s="16"/>
      <c r="G56" s="16"/>
      <c r="H56" s="16"/>
      <c r="I56" s="16"/>
      <c r="J56" s="16"/>
      <c r="K56" s="16"/>
      <c r="L56" s="23">
        <f>SUM(Таблица5412[[#This Row],[ПР 10км]:[ЧР      К120]])</f>
        <v>0</v>
      </c>
      <c r="M56" s="28">
        <f>RANK(L56,$L$3:$L$56,0)</f>
        <v>34</v>
      </c>
    </row>
  </sheetData>
  <mergeCells count="1">
    <mergeCell ref="A1:M1"/>
  </mergeCells>
  <printOptions horizontalCentered="1"/>
  <pageMargins left="0" right="0" top="0" bottom="0" header="0.31496062992125984" footer="0.31496062992125984"/>
  <pageSetup paperSize="9" scale="65" orientation="portrait" r:id="rId1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7"/>
  <sheetViews>
    <sheetView view="pageBreakPreview" topLeftCell="A16" zoomScaleSheetLayoutView="100" workbookViewId="0">
      <selection activeCell="A15" sqref="A15"/>
    </sheetView>
  </sheetViews>
  <sheetFormatPr defaultRowHeight="18" x14ac:dyDescent="0.2"/>
  <cols>
    <col min="1" max="1" width="48.7109375" style="50" customWidth="1"/>
    <col min="2" max="3" width="7.7109375" style="9" customWidth="1"/>
    <col min="4" max="9" width="7.7109375" style="7" customWidth="1"/>
    <col min="10" max="11" width="7.7109375" style="9" customWidth="1"/>
    <col min="12" max="13" width="7.7109375" style="13" customWidth="1"/>
    <col min="14" max="15" width="7.7109375" customWidth="1"/>
  </cols>
  <sheetData>
    <row r="1" spans="1:15" ht="36.950000000000003" customHeight="1" x14ac:dyDescent="0.2">
      <c r="A1" s="72" t="s">
        <v>129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</row>
    <row r="2" spans="1:15" ht="36.950000000000003" customHeight="1" x14ac:dyDescent="0.2">
      <c r="A2" s="55" t="s">
        <v>0</v>
      </c>
      <c r="B2" s="57" t="s">
        <v>2</v>
      </c>
      <c r="C2" s="44" t="s">
        <v>125</v>
      </c>
      <c r="D2" s="44" t="s">
        <v>124</v>
      </c>
      <c r="E2" s="44" t="s">
        <v>71</v>
      </c>
      <c r="F2" s="44" t="s">
        <v>123</v>
      </c>
      <c r="G2" s="43" t="s">
        <v>73</v>
      </c>
      <c r="H2" s="43" t="s">
        <v>111</v>
      </c>
      <c r="I2" s="43" t="s">
        <v>112</v>
      </c>
      <c r="J2" s="43" t="s">
        <v>113</v>
      </c>
      <c r="K2" s="43" t="s">
        <v>114</v>
      </c>
      <c r="L2" s="43" t="s">
        <v>115</v>
      </c>
      <c r="M2" s="43" t="s">
        <v>116</v>
      </c>
      <c r="N2" s="57" t="s">
        <v>4</v>
      </c>
      <c r="O2" s="58" t="s">
        <v>3</v>
      </c>
    </row>
    <row r="3" spans="1:15" s="10" customFormat="1" ht="36.950000000000003" customHeight="1" x14ac:dyDescent="0.2">
      <c r="A3" s="31" t="s">
        <v>50</v>
      </c>
      <c r="B3" s="15" t="s">
        <v>2</v>
      </c>
      <c r="C3" s="36">
        <v>35</v>
      </c>
      <c r="D3" s="36">
        <v>40</v>
      </c>
      <c r="E3" s="36"/>
      <c r="F3" s="36"/>
      <c r="G3" s="36">
        <v>87</v>
      </c>
      <c r="H3" s="36">
        <v>11</v>
      </c>
      <c r="I3" s="36">
        <v>9</v>
      </c>
      <c r="J3" s="36">
        <v>14</v>
      </c>
      <c r="K3" s="36">
        <v>13</v>
      </c>
      <c r="L3" s="36">
        <v>8</v>
      </c>
      <c r="M3" s="36">
        <v>12</v>
      </c>
      <c r="N3" s="40">
        <f>SUM(Таблица541214[[#This Row],[ПР Юш 10км]:[ЧР      К120]])</f>
        <v>229</v>
      </c>
      <c r="O3" s="36">
        <f t="shared" ref="O3:O34" si="0">RANK(N3,$N$3:$N$57,0)</f>
        <v>1</v>
      </c>
    </row>
    <row r="4" spans="1:15" s="10" customFormat="1" ht="36.950000000000003" customHeight="1" x14ac:dyDescent="0.2">
      <c r="A4" s="31" t="s">
        <v>152</v>
      </c>
      <c r="B4" s="15" t="s">
        <v>2</v>
      </c>
      <c r="C4" s="36">
        <v>40</v>
      </c>
      <c r="D4" s="36">
        <v>35</v>
      </c>
      <c r="E4" s="36">
        <v>28</v>
      </c>
      <c r="F4" s="36">
        <v>22</v>
      </c>
      <c r="G4" s="36">
        <v>62.5</v>
      </c>
      <c r="H4" s="36"/>
      <c r="I4" s="36"/>
      <c r="J4" s="36"/>
      <c r="K4" s="36"/>
      <c r="L4" s="36">
        <v>22</v>
      </c>
      <c r="M4" s="36">
        <v>8</v>
      </c>
      <c r="N4" s="40">
        <f>SUM(Таблица541214[[#This Row],[ПР Юш 10км]:[ЧР      К120]])</f>
        <v>217.5</v>
      </c>
      <c r="O4" s="36">
        <f t="shared" si="0"/>
        <v>2</v>
      </c>
    </row>
    <row r="5" spans="1:15" s="10" customFormat="1" ht="36.950000000000003" customHeight="1" x14ac:dyDescent="0.2">
      <c r="A5" s="31" t="s">
        <v>43</v>
      </c>
      <c r="B5" s="15" t="s">
        <v>2</v>
      </c>
      <c r="C5" s="36">
        <v>30</v>
      </c>
      <c r="D5" s="36">
        <v>28</v>
      </c>
      <c r="E5" s="36"/>
      <c r="F5" s="36"/>
      <c r="G5" s="36">
        <v>58.5</v>
      </c>
      <c r="H5" s="36">
        <v>12</v>
      </c>
      <c r="I5" s="36">
        <v>11</v>
      </c>
      <c r="J5" s="36">
        <v>13</v>
      </c>
      <c r="K5" s="36">
        <v>11</v>
      </c>
      <c r="L5" s="36"/>
      <c r="M5" s="36"/>
      <c r="N5" s="40">
        <f>SUM(Таблица541214[[#This Row],[ПР Юш 10км]:[ЧР      К120]])</f>
        <v>163.5</v>
      </c>
      <c r="O5" s="36">
        <f t="shared" si="0"/>
        <v>3</v>
      </c>
    </row>
    <row r="6" spans="1:15" s="10" customFormat="1" ht="36.950000000000003" customHeight="1" x14ac:dyDescent="0.2">
      <c r="A6" s="31" t="s">
        <v>117</v>
      </c>
      <c r="B6" s="15" t="s">
        <v>2</v>
      </c>
      <c r="C6" s="36">
        <v>26</v>
      </c>
      <c r="D6" s="36">
        <v>30</v>
      </c>
      <c r="E6" s="36">
        <v>20</v>
      </c>
      <c r="F6" s="36">
        <v>28</v>
      </c>
      <c r="G6" s="36"/>
      <c r="H6" s="36"/>
      <c r="I6" s="36"/>
      <c r="J6" s="36"/>
      <c r="K6" s="36"/>
      <c r="L6" s="36"/>
      <c r="M6" s="36"/>
      <c r="N6" s="40">
        <f>SUM(Таблица541214[[#This Row],[ПР Юш 10км]:[ЧР      К120]])</f>
        <v>104</v>
      </c>
      <c r="O6" s="36">
        <f t="shared" si="0"/>
        <v>4</v>
      </c>
    </row>
    <row r="7" spans="1:15" s="10" customFormat="1" ht="36.950000000000003" customHeight="1" x14ac:dyDescent="0.2">
      <c r="A7" s="31" t="s">
        <v>131</v>
      </c>
      <c r="B7" s="15" t="s">
        <v>2</v>
      </c>
      <c r="C7" s="36">
        <v>24</v>
      </c>
      <c r="D7" s="36">
        <v>13</v>
      </c>
      <c r="E7" s="36">
        <v>16</v>
      </c>
      <c r="F7" s="36">
        <v>14</v>
      </c>
      <c r="G7" s="36">
        <v>28</v>
      </c>
      <c r="H7" s="36">
        <v>5</v>
      </c>
      <c r="I7" s="36"/>
      <c r="J7" s="36"/>
      <c r="K7" s="36"/>
      <c r="L7" s="36"/>
      <c r="M7" s="36"/>
      <c r="N7" s="40">
        <f>SUM(Таблица541214[[#This Row],[ПР Юш 10км]:[ЧР      К120]])</f>
        <v>100</v>
      </c>
      <c r="O7" s="36">
        <f t="shared" si="0"/>
        <v>5</v>
      </c>
    </row>
    <row r="8" spans="1:15" s="10" customFormat="1" ht="36.950000000000003" customHeight="1" x14ac:dyDescent="0.2">
      <c r="A8" s="32" t="s">
        <v>45</v>
      </c>
      <c r="B8" s="15" t="s">
        <v>2</v>
      </c>
      <c r="C8" s="36">
        <v>28</v>
      </c>
      <c r="D8" s="36">
        <v>20</v>
      </c>
      <c r="E8" s="36">
        <v>14</v>
      </c>
      <c r="F8" s="36">
        <v>15</v>
      </c>
      <c r="G8" s="36">
        <v>21</v>
      </c>
      <c r="H8" s="36"/>
      <c r="I8" s="36"/>
      <c r="J8" s="36"/>
      <c r="K8" s="36"/>
      <c r="L8" s="36"/>
      <c r="M8" s="36"/>
      <c r="N8" s="40">
        <f>SUM(Таблица541214[[#This Row],[ПР Юш 10км]:[ЧР      К120]])</f>
        <v>98</v>
      </c>
      <c r="O8" s="36">
        <f t="shared" si="0"/>
        <v>6</v>
      </c>
    </row>
    <row r="9" spans="1:15" s="10" customFormat="1" ht="36.950000000000003" customHeight="1" x14ac:dyDescent="0.2">
      <c r="A9" s="31" t="s">
        <v>44</v>
      </c>
      <c r="B9" s="15" t="s">
        <v>2</v>
      </c>
      <c r="C9" s="36">
        <v>22</v>
      </c>
      <c r="D9" s="36">
        <v>15</v>
      </c>
      <c r="E9" s="36"/>
      <c r="F9" s="36">
        <v>5</v>
      </c>
      <c r="G9" s="36">
        <v>21</v>
      </c>
      <c r="H9" s="36">
        <v>8</v>
      </c>
      <c r="I9" s="36">
        <v>7</v>
      </c>
      <c r="J9" s="36">
        <v>8</v>
      </c>
      <c r="K9" s="36">
        <v>5</v>
      </c>
      <c r="L9" s="36"/>
      <c r="M9" s="36"/>
      <c r="N9" s="40">
        <f>SUM(Таблица541214[[#This Row],[ПР Юш 10км]:[ЧР      К120]])</f>
        <v>91</v>
      </c>
      <c r="O9" s="36">
        <f t="shared" si="0"/>
        <v>7</v>
      </c>
    </row>
    <row r="10" spans="1:15" s="10" customFormat="1" ht="36.950000000000003" customHeight="1" x14ac:dyDescent="0.2">
      <c r="A10" s="31" t="s">
        <v>57</v>
      </c>
      <c r="B10" s="15" t="s">
        <v>2</v>
      </c>
      <c r="C10" s="36">
        <v>14</v>
      </c>
      <c r="D10" s="36">
        <v>26</v>
      </c>
      <c r="E10" s="36">
        <v>6</v>
      </c>
      <c r="F10" s="36">
        <v>10</v>
      </c>
      <c r="G10" s="36">
        <v>4</v>
      </c>
      <c r="H10" s="36"/>
      <c r="I10" s="36"/>
      <c r="J10" s="36"/>
      <c r="K10" s="36"/>
      <c r="L10" s="36"/>
      <c r="M10" s="36"/>
      <c r="N10" s="40">
        <f>SUM(Таблица541214[[#This Row],[ПР Юш 10км]:[ЧР      К120]])</f>
        <v>60</v>
      </c>
      <c r="O10" s="36">
        <f t="shared" si="0"/>
        <v>8</v>
      </c>
    </row>
    <row r="11" spans="1:15" s="10" customFormat="1" ht="36.950000000000003" customHeight="1" x14ac:dyDescent="0.2">
      <c r="A11" s="31" t="s">
        <v>59</v>
      </c>
      <c r="B11" s="15" t="s">
        <v>2</v>
      </c>
      <c r="C11" s="36">
        <v>15</v>
      </c>
      <c r="D11" s="36">
        <v>22</v>
      </c>
      <c r="E11" s="36">
        <v>9</v>
      </c>
      <c r="F11" s="36">
        <v>10</v>
      </c>
      <c r="G11" s="36">
        <v>2</v>
      </c>
      <c r="H11" s="36"/>
      <c r="I11" s="36"/>
      <c r="J11" s="36"/>
      <c r="K11" s="36"/>
      <c r="L11" s="36"/>
      <c r="M11" s="36"/>
      <c r="N11" s="40">
        <f>SUM(Таблица541214[[#This Row],[ПР Юш 10км]:[ЧР      К120]])</f>
        <v>58</v>
      </c>
      <c r="O11" s="36">
        <f t="shared" si="0"/>
        <v>9</v>
      </c>
    </row>
    <row r="12" spans="1:15" s="10" customFormat="1" ht="36.950000000000003" customHeight="1" x14ac:dyDescent="0.2">
      <c r="A12" s="31" t="s">
        <v>133</v>
      </c>
      <c r="B12" s="15" t="s">
        <v>2</v>
      </c>
      <c r="C12" s="36">
        <v>16</v>
      </c>
      <c r="D12" s="36">
        <v>10</v>
      </c>
      <c r="E12" s="36">
        <v>10</v>
      </c>
      <c r="F12" s="36">
        <v>8</v>
      </c>
      <c r="G12" s="36">
        <v>14</v>
      </c>
      <c r="H12" s="36"/>
      <c r="I12" s="36"/>
      <c r="J12" s="36"/>
      <c r="K12" s="36"/>
      <c r="L12" s="36"/>
      <c r="M12" s="36"/>
      <c r="N12" s="40">
        <f>SUM(Таблица541214[[#This Row],[ПР Юш 10км]:[ЧР      К120]])</f>
        <v>58</v>
      </c>
      <c r="O12" s="36">
        <f t="shared" si="0"/>
        <v>9</v>
      </c>
    </row>
    <row r="13" spans="1:15" s="10" customFormat="1" ht="36.950000000000003" customHeight="1" x14ac:dyDescent="0.2">
      <c r="A13" s="31" t="s">
        <v>132</v>
      </c>
      <c r="B13" s="15" t="s">
        <v>2</v>
      </c>
      <c r="C13" s="36">
        <v>20</v>
      </c>
      <c r="D13" s="36">
        <v>18</v>
      </c>
      <c r="E13" s="36">
        <v>7</v>
      </c>
      <c r="F13" s="36">
        <v>6</v>
      </c>
      <c r="G13" s="36"/>
      <c r="H13" s="36"/>
      <c r="I13" s="36"/>
      <c r="J13" s="36"/>
      <c r="K13" s="36"/>
      <c r="L13" s="36"/>
      <c r="M13" s="36"/>
      <c r="N13" s="40">
        <f>SUM(Таблица541214[[#This Row],[ПР Юш 10км]:[ЧР      К120]])</f>
        <v>51</v>
      </c>
      <c r="O13" s="36">
        <f t="shared" si="0"/>
        <v>11</v>
      </c>
    </row>
    <row r="14" spans="1:15" s="10" customFormat="1" ht="36.950000000000003" customHeight="1" x14ac:dyDescent="0.2">
      <c r="A14" s="31" t="s">
        <v>58</v>
      </c>
      <c r="B14" s="15" t="s">
        <v>2</v>
      </c>
      <c r="C14" s="36">
        <v>13</v>
      </c>
      <c r="D14" s="36">
        <v>12</v>
      </c>
      <c r="E14" s="36">
        <v>4</v>
      </c>
      <c r="F14" s="36">
        <v>11</v>
      </c>
      <c r="G14" s="36">
        <v>9.5</v>
      </c>
      <c r="H14" s="36"/>
      <c r="I14" s="36"/>
      <c r="J14" s="36"/>
      <c r="K14" s="36"/>
      <c r="L14" s="36"/>
      <c r="M14" s="36"/>
      <c r="N14" s="40">
        <f>SUM(Таблица541214[[#This Row],[ПР Юш 10км]:[ЧР      К120]])</f>
        <v>49.5</v>
      </c>
      <c r="O14" s="36">
        <f t="shared" si="0"/>
        <v>12</v>
      </c>
    </row>
    <row r="15" spans="1:15" ht="36.950000000000003" customHeight="1" x14ac:dyDescent="0.2">
      <c r="A15" s="31" t="s">
        <v>55</v>
      </c>
      <c r="B15" s="15" t="s">
        <v>2</v>
      </c>
      <c r="C15" s="36">
        <v>9</v>
      </c>
      <c r="D15" s="36">
        <v>24</v>
      </c>
      <c r="E15" s="36">
        <v>5</v>
      </c>
      <c r="F15" s="36"/>
      <c r="G15" s="36">
        <v>2</v>
      </c>
      <c r="H15" s="36"/>
      <c r="I15" s="36"/>
      <c r="J15" s="36"/>
      <c r="K15" s="36"/>
      <c r="L15" s="36"/>
      <c r="M15" s="36"/>
      <c r="N15" s="40">
        <f>SUM(Таблица541214[[#This Row],[ПР Юш 10км]:[ЧР      К120]])</f>
        <v>40</v>
      </c>
      <c r="O15" s="36">
        <f t="shared" si="0"/>
        <v>13</v>
      </c>
    </row>
    <row r="16" spans="1:15" ht="36.950000000000003" customHeight="1" x14ac:dyDescent="0.2">
      <c r="A16" s="31" t="s">
        <v>74</v>
      </c>
      <c r="B16" s="15" t="s">
        <v>2</v>
      </c>
      <c r="C16" s="36">
        <v>2</v>
      </c>
      <c r="D16" s="36">
        <v>8</v>
      </c>
      <c r="E16" s="36">
        <v>8</v>
      </c>
      <c r="F16" s="36">
        <v>1</v>
      </c>
      <c r="G16" s="36">
        <v>8</v>
      </c>
      <c r="H16" s="36">
        <v>1</v>
      </c>
      <c r="I16" s="36">
        <v>2</v>
      </c>
      <c r="J16" s="36">
        <v>1</v>
      </c>
      <c r="K16" s="36">
        <v>2</v>
      </c>
      <c r="L16" s="36"/>
      <c r="M16" s="36"/>
      <c r="N16" s="40">
        <f>SUM(Таблица541214[[#This Row],[ПР Юш 10км]:[ЧР      К120]])</f>
        <v>33</v>
      </c>
      <c r="O16" s="36">
        <f t="shared" si="0"/>
        <v>14</v>
      </c>
    </row>
    <row r="17" spans="1:15" ht="36.950000000000003" customHeight="1" x14ac:dyDescent="0.2">
      <c r="A17" s="31" t="s">
        <v>134</v>
      </c>
      <c r="B17" s="15" t="s">
        <v>2</v>
      </c>
      <c r="C17" s="36">
        <v>7</v>
      </c>
      <c r="D17" s="36">
        <v>9</v>
      </c>
      <c r="E17" s="36"/>
      <c r="F17" s="36">
        <v>2</v>
      </c>
      <c r="G17" s="36"/>
      <c r="H17" s="36"/>
      <c r="I17" s="36"/>
      <c r="J17" s="36"/>
      <c r="K17" s="36"/>
      <c r="L17" s="36"/>
      <c r="M17" s="36"/>
      <c r="N17" s="40">
        <f>SUM(Таблица541214[[#This Row],[ПР Юш 10км]:[ЧР      К120]])</f>
        <v>18</v>
      </c>
      <c r="O17" s="36">
        <f t="shared" si="0"/>
        <v>15</v>
      </c>
    </row>
    <row r="18" spans="1:15" ht="36.950000000000003" customHeight="1" x14ac:dyDescent="0.2">
      <c r="A18" s="31" t="s">
        <v>135</v>
      </c>
      <c r="B18" s="15" t="s">
        <v>2</v>
      </c>
      <c r="C18" s="36">
        <v>10</v>
      </c>
      <c r="D18" s="36">
        <v>4</v>
      </c>
      <c r="E18" s="36"/>
      <c r="F18" s="36">
        <v>4</v>
      </c>
      <c r="G18" s="36"/>
      <c r="H18" s="36"/>
      <c r="I18" s="36"/>
      <c r="J18" s="36"/>
      <c r="K18" s="36"/>
      <c r="L18" s="36"/>
      <c r="M18" s="36"/>
      <c r="N18" s="40">
        <f>SUM(Таблица541214[[#This Row],[ПР Юш 10км]:[ЧР      К120]])</f>
        <v>18</v>
      </c>
      <c r="O18" s="36">
        <f t="shared" si="0"/>
        <v>15</v>
      </c>
    </row>
    <row r="19" spans="1:15" ht="36.950000000000003" customHeight="1" x14ac:dyDescent="0.2">
      <c r="A19" s="31" t="s">
        <v>136</v>
      </c>
      <c r="B19" s="15" t="s">
        <v>2</v>
      </c>
      <c r="C19" s="36">
        <v>6</v>
      </c>
      <c r="D19" s="36">
        <v>5</v>
      </c>
      <c r="E19" s="36">
        <v>1</v>
      </c>
      <c r="F19" s="36">
        <v>3</v>
      </c>
      <c r="G19" s="36">
        <v>1</v>
      </c>
      <c r="H19" s="36"/>
      <c r="I19" s="36"/>
      <c r="J19" s="36"/>
      <c r="K19" s="36"/>
      <c r="L19" s="36"/>
      <c r="M19" s="36"/>
      <c r="N19" s="40">
        <f>SUM(Таблица541214[[#This Row],[ПР Юш 10км]:[ЧР      К120]])</f>
        <v>16</v>
      </c>
      <c r="O19" s="36">
        <f t="shared" si="0"/>
        <v>17</v>
      </c>
    </row>
    <row r="20" spans="1:15" ht="36.950000000000003" customHeight="1" x14ac:dyDescent="0.2">
      <c r="A20" s="31" t="s">
        <v>137</v>
      </c>
      <c r="B20" s="15" t="s">
        <v>2</v>
      </c>
      <c r="C20" s="36">
        <v>8</v>
      </c>
      <c r="D20" s="36">
        <v>1</v>
      </c>
      <c r="E20" s="36">
        <v>3</v>
      </c>
      <c r="F20" s="36"/>
      <c r="G20" s="36"/>
      <c r="H20" s="36"/>
      <c r="I20" s="36"/>
      <c r="J20" s="36"/>
      <c r="K20" s="36"/>
      <c r="L20" s="36"/>
      <c r="M20" s="36"/>
      <c r="N20" s="40">
        <f>SUM(Таблица541214[[#This Row],[ПР Юш 10км]:[ЧР      К120]])</f>
        <v>12</v>
      </c>
      <c r="O20" s="36">
        <f t="shared" si="0"/>
        <v>18</v>
      </c>
    </row>
    <row r="21" spans="1:15" ht="36.950000000000003" customHeight="1" x14ac:dyDescent="0.2">
      <c r="A21" s="31" t="s">
        <v>138</v>
      </c>
      <c r="B21" s="15" t="s">
        <v>2</v>
      </c>
      <c r="C21" s="36">
        <v>11</v>
      </c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40">
        <f>SUM(Таблица541214[[#This Row],[ПР Юш 10км]:[ЧР      К120]])</f>
        <v>11</v>
      </c>
      <c r="O21" s="36">
        <f t="shared" si="0"/>
        <v>19</v>
      </c>
    </row>
    <row r="22" spans="1:15" ht="36.950000000000003" customHeight="1" x14ac:dyDescent="0.2">
      <c r="A22" s="31" t="s">
        <v>139</v>
      </c>
      <c r="B22" s="15" t="s">
        <v>2</v>
      </c>
      <c r="C22" s="36">
        <v>1</v>
      </c>
      <c r="D22" s="36">
        <v>6</v>
      </c>
      <c r="E22" s="36">
        <v>2</v>
      </c>
      <c r="F22" s="36"/>
      <c r="G22" s="36"/>
      <c r="H22" s="36"/>
      <c r="I22" s="36"/>
      <c r="J22" s="36"/>
      <c r="K22" s="36"/>
      <c r="L22" s="36"/>
      <c r="M22" s="36"/>
      <c r="N22" s="40">
        <f>SUM(Таблица541214[[#This Row],[ПР Юш 10км]:[ЧР      К120]])</f>
        <v>9</v>
      </c>
      <c r="O22" s="36">
        <f t="shared" si="0"/>
        <v>20</v>
      </c>
    </row>
    <row r="23" spans="1:15" ht="36.950000000000003" customHeight="1" x14ac:dyDescent="0.2">
      <c r="A23" s="31" t="s">
        <v>126</v>
      </c>
      <c r="B23" s="15"/>
      <c r="C23" s="36">
        <v>5</v>
      </c>
      <c r="D23" s="36"/>
      <c r="E23" s="44"/>
      <c r="F23" s="44"/>
      <c r="G23" s="36"/>
      <c r="H23" s="36"/>
      <c r="I23" s="36"/>
      <c r="J23" s="36"/>
      <c r="K23" s="36"/>
      <c r="L23" s="36"/>
      <c r="M23" s="36"/>
      <c r="N23" s="40">
        <f>SUM(Таблица541214[[#This Row],[ПР Юш 10км]:[ЧР      К120]])</f>
        <v>5</v>
      </c>
      <c r="O23" s="36">
        <f t="shared" si="0"/>
        <v>21</v>
      </c>
    </row>
    <row r="24" spans="1:15" ht="36.950000000000003" customHeight="1" x14ac:dyDescent="0.2">
      <c r="A24" s="31" t="s">
        <v>127</v>
      </c>
      <c r="B24" s="15"/>
      <c r="C24" s="36">
        <v>4</v>
      </c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40">
        <f>SUM(Таблица541214[[#This Row],[ПР Юш 10км]:[ЧР      К120]])</f>
        <v>4</v>
      </c>
      <c r="O24" s="36">
        <f t="shared" si="0"/>
        <v>22</v>
      </c>
    </row>
    <row r="25" spans="1:15" ht="36.950000000000003" customHeight="1" x14ac:dyDescent="0.2">
      <c r="A25" s="31" t="s">
        <v>140</v>
      </c>
      <c r="B25" s="15"/>
      <c r="C25" s="36">
        <v>3</v>
      </c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40">
        <f>SUM(Таблица541214[[#This Row],[ПР Юш 10км]:[ЧР      К120]])</f>
        <v>3</v>
      </c>
      <c r="O25" s="36">
        <f t="shared" si="0"/>
        <v>23</v>
      </c>
    </row>
    <row r="26" spans="1:15" ht="36.950000000000003" customHeight="1" x14ac:dyDescent="0.2">
      <c r="A26" s="31" t="s">
        <v>141</v>
      </c>
      <c r="B26" s="15"/>
      <c r="C26" s="36"/>
      <c r="D26" s="36">
        <v>3</v>
      </c>
      <c r="E26" s="36"/>
      <c r="F26" s="36"/>
      <c r="G26" s="36"/>
      <c r="H26" s="36"/>
      <c r="I26" s="36"/>
      <c r="J26" s="36"/>
      <c r="K26" s="36"/>
      <c r="L26" s="36"/>
      <c r="M26" s="36"/>
      <c r="N26" s="40">
        <f>SUM(Таблица541214[[#This Row],[ПР Юш 10км]:[ЧР      К120]])</f>
        <v>3</v>
      </c>
      <c r="O26" s="36">
        <f t="shared" si="0"/>
        <v>23</v>
      </c>
    </row>
    <row r="27" spans="1:15" ht="36.950000000000003" customHeight="1" x14ac:dyDescent="0.2">
      <c r="A27" s="31" t="s">
        <v>128</v>
      </c>
      <c r="B27" s="15"/>
      <c r="C27" s="36"/>
      <c r="D27" s="36">
        <v>2</v>
      </c>
      <c r="E27" s="36"/>
      <c r="F27" s="36"/>
      <c r="G27" s="36"/>
      <c r="H27" s="36"/>
      <c r="I27" s="36"/>
      <c r="J27" s="36"/>
      <c r="K27" s="36"/>
      <c r="L27" s="36"/>
      <c r="M27" s="36"/>
      <c r="N27" s="40">
        <f>SUM(Таблица541214[[#This Row],[ПР Юш 10км]:[ЧР      К120]])</f>
        <v>2</v>
      </c>
      <c r="O27" s="36">
        <f t="shared" si="0"/>
        <v>25</v>
      </c>
    </row>
    <row r="28" spans="1:15" ht="38.1" customHeight="1" x14ac:dyDescent="0.2">
      <c r="A28" s="31"/>
      <c r="B28" s="15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40">
        <f>SUM(Таблица541214[[#This Row],[ПР Юш 10км]:[ЧР      К120]])</f>
        <v>0</v>
      </c>
      <c r="O28" s="36">
        <f t="shared" si="0"/>
        <v>26</v>
      </c>
    </row>
    <row r="29" spans="1:15" ht="38.1" customHeight="1" x14ac:dyDescent="0.2">
      <c r="A29" s="31"/>
      <c r="B29" s="15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40">
        <f>SUM(Таблица541214[[#This Row],[ПР Юш 10км]:[ЧР      К120]])</f>
        <v>0</v>
      </c>
      <c r="O29" s="36">
        <f t="shared" si="0"/>
        <v>26</v>
      </c>
    </row>
    <row r="30" spans="1:15" ht="38.1" customHeight="1" x14ac:dyDescent="0.2">
      <c r="A30" s="31"/>
      <c r="B30" s="15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40">
        <f>SUM(Таблица541214[[#This Row],[ПР Юш 10км]:[ЧР      К120]])</f>
        <v>0</v>
      </c>
      <c r="O30" s="36">
        <f t="shared" si="0"/>
        <v>26</v>
      </c>
    </row>
    <row r="31" spans="1:15" ht="38.1" customHeight="1" x14ac:dyDescent="0.2">
      <c r="A31" s="31"/>
      <c r="B31" s="15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40">
        <f>SUM(Таблица541214[[#This Row],[ПР Юш 10км]:[ЧР      К120]])</f>
        <v>0</v>
      </c>
      <c r="O31" s="36">
        <f t="shared" si="0"/>
        <v>26</v>
      </c>
    </row>
    <row r="32" spans="1:15" ht="38.1" customHeight="1" x14ac:dyDescent="0.2">
      <c r="A32" s="31"/>
      <c r="B32" s="15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40">
        <f>SUM(Таблица541214[[#This Row],[ПР Юш 10км]:[ЧР      К120]])</f>
        <v>0</v>
      </c>
      <c r="O32" s="36">
        <f t="shared" si="0"/>
        <v>26</v>
      </c>
    </row>
    <row r="33" spans="1:15" ht="38.1" customHeight="1" x14ac:dyDescent="0.2">
      <c r="A33" s="31"/>
      <c r="B33" s="15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40">
        <f>SUM(Таблица541214[[#This Row],[ПР Юш 10км]:[ЧР      К120]])</f>
        <v>0</v>
      </c>
      <c r="O33" s="36">
        <f t="shared" si="0"/>
        <v>26</v>
      </c>
    </row>
    <row r="34" spans="1:15" ht="38.1" customHeight="1" x14ac:dyDescent="0.2">
      <c r="A34" s="31"/>
      <c r="B34" s="15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40">
        <f>SUM(Таблица541214[[#This Row],[ПР Юш 10км]:[ЧР      К120]])</f>
        <v>0</v>
      </c>
      <c r="O34" s="36">
        <f t="shared" si="0"/>
        <v>26</v>
      </c>
    </row>
    <row r="35" spans="1:15" ht="38.1" customHeight="1" x14ac:dyDescent="0.2">
      <c r="A35" s="31"/>
      <c r="B35" s="15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40">
        <f>SUM(Таблица541214[[#This Row],[ПР Юш 10км]:[ЧР      К120]])</f>
        <v>0</v>
      </c>
      <c r="O35" s="36">
        <f t="shared" ref="O35:O66" si="1">RANK(N35,$N$3:$N$57,0)</f>
        <v>26</v>
      </c>
    </row>
    <row r="36" spans="1:15" ht="38.1" customHeight="1" x14ac:dyDescent="0.2">
      <c r="A36" s="31"/>
      <c r="B36" s="15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40">
        <f>SUM(Таблица541214[[#This Row],[ПР Юш 10км]:[ЧР      К120]])</f>
        <v>0</v>
      </c>
      <c r="O36" s="36">
        <f t="shared" si="1"/>
        <v>26</v>
      </c>
    </row>
    <row r="37" spans="1:15" ht="38.1" customHeight="1" x14ac:dyDescent="0.2">
      <c r="A37" s="31"/>
      <c r="B37" s="15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40">
        <f>SUM(Таблица541214[[#This Row],[ПР Юш 10км]:[ЧР      К120]])</f>
        <v>0</v>
      </c>
      <c r="O37" s="36">
        <f t="shared" si="1"/>
        <v>26</v>
      </c>
    </row>
    <row r="38" spans="1:15" ht="38.1" customHeight="1" x14ac:dyDescent="0.2">
      <c r="A38" s="31"/>
      <c r="B38" s="15"/>
      <c r="C38" s="41"/>
      <c r="D38" s="36"/>
      <c r="E38" s="36"/>
      <c r="F38" s="36"/>
      <c r="G38" s="41"/>
      <c r="H38" s="36"/>
      <c r="I38" s="36"/>
      <c r="J38" s="36"/>
      <c r="K38" s="36"/>
      <c r="L38" s="36"/>
      <c r="M38" s="36"/>
      <c r="N38" s="40">
        <f>SUM(Таблица541214[[#This Row],[ПР Юш 10км]:[ЧР      К120]])</f>
        <v>0</v>
      </c>
      <c r="O38" s="36">
        <f t="shared" si="1"/>
        <v>26</v>
      </c>
    </row>
    <row r="39" spans="1:15" ht="38.1" customHeight="1" x14ac:dyDescent="0.2">
      <c r="A39" s="31"/>
      <c r="B39" s="15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40">
        <f>SUM(Таблица541214[[#This Row],[ПР Юш 10км]:[ЧР      К120]])</f>
        <v>0</v>
      </c>
      <c r="O39" s="36">
        <f t="shared" si="1"/>
        <v>26</v>
      </c>
    </row>
    <row r="40" spans="1:15" ht="38.1" customHeight="1" x14ac:dyDescent="0.2">
      <c r="A40" s="32"/>
      <c r="B40" s="15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40">
        <f>SUM(Таблица541214[[#This Row],[ПР Юш 10км]:[ЧР      К120]])</f>
        <v>0</v>
      </c>
      <c r="O40" s="36">
        <f t="shared" si="1"/>
        <v>26</v>
      </c>
    </row>
    <row r="41" spans="1:15" ht="38.1" customHeight="1" x14ac:dyDescent="0.2">
      <c r="A41" s="31"/>
      <c r="B41" s="15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40">
        <f>SUM(Таблица541214[[#This Row],[ПР Юш 10км]:[ЧР      К120]])</f>
        <v>0</v>
      </c>
      <c r="O41" s="36">
        <f t="shared" si="1"/>
        <v>26</v>
      </c>
    </row>
    <row r="42" spans="1:15" ht="38.1" customHeight="1" x14ac:dyDescent="0.2">
      <c r="A42" s="31"/>
      <c r="B42" s="15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40">
        <f>SUM(Таблица541214[[#This Row],[ПР Юш 10км]:[ЧР      К120]])</f>
        <v>0</v>
      </c>
      <c r="O42" s="36">
        <f t="shared" si="1"/>
        <v>26</v>
      </c>
    </row>
    <row r="43" spans="1:15" ht="38.1" customHeight="1" x14ac:dyDescent="0.2">
      <c r="A43" s="31"/>
      <c r="B43" s="15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40">
        <f>SUM(Таблица541214[[#This Row],[ПР Юш 10км]:[ЧР      К120]])</f>
        <v>0</v>
      </c>
      <c r="O43" s="36">
        <f t="shared" si="1"/>
        <v>26</v>
      </c>
    </row>
    <row r="44" spans="1:15" ht="38.1" customHeight="1" x14ac:dyDescent="0.2">
      <c r="A44" s="31"/>
      <c r="B44" s="15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40">
        <f>SUM(Таблица541214[[#This Row],[ПР Юш 10км]:[ЧР      К120]])</f>
        <v>0</v>
      </c>
      <c r="O44" s="36">
        <f t="shared" si="1"/>
        <v>26</v>
      </c>
    </row>
    <row r="45" spans="1:15" x14ac:dyDescent="0.2">
      <c r="A45" s="31"/>
      <c r="B45" s="15" t="s">
        <v>2</v>
      </c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40">
        <f>SUM(Таблица541214[[#This Row],[ПР Юш 10км]:[ЧР      К120]])</f>
        <v>0</v>
      </c>
      <c r="O45" s="36">
        <f t="shared" si="1"/>
        <v>26</v>
      </c>
    </row>
    <row r="46" spans="1:15" x14ac:dyDescent="0.2">
      <c r="A46" s="31"/>
      <c r="B46" s="15" t="s">
        <v>2</v>
      </c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40">
        <f>SUM(Таблица541214[[#This Row],[ПР Юш 10км]:[ЧР      К120]])</f>
        <v>0</v>
      </c>
      <c r="O46" s="36">
        <f t="shared" si="1"/>
        <v>26</v>
      </c>
    </row>
    <row r="47" spans="1:15" ht="15.75" x14ac:dyDescent="0.2">
      <c r="A47" s="31"/>
      <c r="B47" s="15" t="s">
        <v>2</v>
      </c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23">
        <f>SUM(Таблица541214[[#This Row],[ПР Юш 10км]:[ЧР      К120]])</f>
        <v>0</v>
      </c>
      <c r="O47" s="28">
        <f t="shared" si="1"/>
        <v>26</v>
      </c>
    </row>
    <row r="48" spans="1:15" ht="15.75" x14ac:dyDescent="0.2">
      <c r="A48" s="31"/>
      <c r="B48" s="15" t="s">
        <v>2</v>
      </c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23">
        <f>SUM(Таблица541214[[#This Row],[ПР Юш 10км]:[ЧР      К120]])</f>
        <v>0</v>
      </c>
      <c r="O48" s="28">
        <f t="shared" si="1"/>
        <v>26</v>
      </c>
    </row>
    <row r="49" spans="1:15" ht="15.75" x14ac:dyDescent="0.2">
      <c r="A49" s="31"/>
      <c r="B49" s="15" t="s">
        <v>2</v>
      </c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23">
        <f>SUM(Таблица541214[[#This Row],[ПР Юш 10км]:[ЧР      К120]])</f>
        <v>0</v>
      </c>
      <c r="O49" s="28">
        <f t="shared" si="1"/>
        <v>26</v>
      </c>
    </row>
    <row r="50" spans="1:15" ht="15.75" x14ac:dyDescent="0.2">
      <c r="A50" s="31"/>
      <c r="B50" s="15" t="s">
        <v>2</v>
      </c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23">
        <f>SUM(Таблица541214[[#This Row],[ПР Юш 10км]:[ЧР      К120]])</f>
        <v>0</v>
      </c>
      <c r="O50" s="28">
        <f t="shared" si="1"/>
        <v>26</v>
      </c>
    </row>
    <row r="51" spans="1:15" ht="15.75" x14ac:dyDescent="0.2">
      <c r="A51" s="31"/>
      <c r="B51" s="15" t="s">
        <v>2</v>
      </c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23">
        <f>SUM(Таблица541214[[#This Row],[ПР Юш 10км]:[ЧР      К120]])</f>
        <v>0</v>
      </c>
      <c r="O51" s="28">
        <f t="shared" si="1"/>
        <v>26</v>
      </c>
    </row>
    <row r="52" spans="1:15" ht="15.75" x14ac:dyDescent="0.2">
      <c r="A52" s="31"/>
      <c r="B52" s="15" t="s">
        <v>2</v>
      </c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23">
        <f>SUM(Таблица541214[[#This Row],[ПР Юш 10км]:[ЧР      К120]])</f>
        <v>0</v>
      </c>
      <c r="O52" s="28">
        <f t="shared" si="1"/>
        <v>26</v>
      </c>
    </row>
    <row r="53" spans="1:15" ht="15.75" x14ac:dyDescent="0.2">
      <c r="A53" s="31"/>
      <c r="B53" s="15" t="s">
        <v>2</v>
      </c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23">
        <f>SUM(Таблица541214[[#This Row],[ПР Юш 10км]:[ЧР      К120]])</f>
        <v>0</v>
      </c>
      <c r="O53" s="28">
        <f t="shared" si="1"/>
        <v>26</v>
      </c>
    </row>
    <row r="54" spans="1:15" ht="15.75" x14ac:dyDescent="0.2">
      <c r="A54" s="31"/>
      <c r="B54" s="15" t="s">
        <v>2</v>
      </c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23">
        <f>SUM(Таблица541214[[#This Row],[ПР Юш 10км]:[ЧР      К120]])</f>
        <v>0</v>
      </c>
      <c r="O54" s="28">
        <f t="shared" si="1"/>
        <v>26</v>
      </c>
    </row>
    <row r="55" spans="1:15" ht="15.75" x14ac:dyDescent="0.2">
      <c r="A55" s="31"/>
      <c r="B55" s="15" t="s">
        <v>2</v>
      </c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23">
        <f>SUM(Таблица541214[[#This Row],[ПР Юш 10км]:[ЧР      К120]])</f>
        <v>0</v>
      </c>
      <c r="O55" s="28">
        <f t="shared" si="1"/>
        <v>26</v>
      </c>
    </row>
    <row r="56" spans="1:15" ht="15.75" x14ac:dyDescent="0.2">
      <c r="A56" s="31"/>
      <c r="B56" s="15" t="s">
        <v>2</v>
      </c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23">
        <f>SUM(Таблица541214[[#This Row],[ПР Юш 10км]:[ЧР      К120]])</f>
        <v>0</v>
      </c>
      <c r="O56" s="28">
        <f t="shared" si="1"/>
        <v>26</v>
      </c>
    </row>
    <row r="57" spans="1:15" ht="15.75" x14ac:dyDescent="0.2">
      <c r="A57" s="31"/>
      <c r="B57" s="15" t="s">
        <v>2</v>
      </c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23">
        <f>SUM(Таблица541214[[#This Row],[ПР Юш 10км]:[ЧР      К120]])</f>
        <v>0</v>
      </c>
      <c r="O57" s="28">
        <f t="shared" si="1"/>
        <v>26</v>
      </c>
    </row>
  </sheetData>
  <mergeCells count="1">
    <mergeCell ref="A1:O1"/>
  </mergeCells>
  <pageMargins left="0" right="0" top="0.74803149606299213" bottom="0.74803149606299213" header="0.31496062992125984" footer="0.31496062992125984"/>
  <pageSetup paperSize="9" scale="65" orientation="portrait" r:id="rId1"/>
  <rowBreaks count="1" manualBreakCount="1">
    <brk id="27" max="16383" man="1"/>
  </rowBreak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10</vt:i4>
      </vt:variant>
      <vt:variant>
        <vt:lpstr>Именованные диапазоны</vt:lpstr>
      </vt:variant>
      <vt:variant>
        <vt:i4>10</vt:i4>
      </vt:variant>
    </vt:vector>
  </HeadingPairs>
  <TitlesOfParts>
    <vt:vector size="20" baseType="lpstr">
      <vt:lpstr>Лист с подписью</vt:lpstr>
      <vt:lpstr>КР.Ж</vt:lpstr>
      <vt:lpstr>Общ. Ж</vt:lpstr>
      <vt:lpstr>Ю-ки</vt:lpstr>
      <vt:lpstr>Дев</vt:lpstr>
      <vt:lpstr>КР.М</vt:lpstr>
      <vt:lpstr>Общ. М</vt:lpstr>
      <vt:lpstr>Ю-ры</vt:lpstr>
      <vt:lpstr>Ю-ши</vt:lpstr>
      <vt:lpstr>Регионы</vt:lpstr>
      <vt:lpstr>Дев!Область_печати</vt:lpstr>
      <vt:lpstr>КР.Ж!Область_печати</vt:lpstr>
      <vt:lpstr>КР.М!Область_печати</vt:lpstr>
      <vt:lpstr>'Лист с подписью'!Область_печати</vt:lpstr>
      <vt:lpstr>'Общ. Ж'!Область_печати</vt:lpstr>
      <vt:lpstr>'Общ. М'!Область_печати</vt:lpstr>
      <vt:lpstr>Регионы!Область_печати</vt:lpstr>
      <vt:lpstr>'Ю-ки'!Область_печати</vt:lpstr>
      <vt:lpstr>'Ю-ры'!Область_печати</vt:lpstr>
      <vt:lpstr>'Ю-ши'!Область_печати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Павел</cp:lastModifiedBy>
  <cp:revision>0</cp:revision>
  <cp:lastPrinted>2025-04-23T08:00:14Z</cp:lastPrinted>
  <dcterms:created xsi:type="dcterms:W3CDTF">2012-07-04T06:40:58Z</dcterms:created>
  <dcterms:modified xsi:type="dcterms:W3CDTF">2025-04-23T08:00:36Z</dcterms:modified>
</cp:coreProperties>
</file>